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D5ED2ADC-1C9B-426D-91F4-F1107BE1D439}"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<sst xmlns="http://schemas.openxmlformats.org/spreadsheetml/2006/main" count="219" uniqueCount="209">
  <si>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</si>
  <si>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</si>
  <si>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</si>
  <si>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</si>
  <si>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</si>
  <si>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</si>
  <si>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</si>
  <si>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</si>
  <si>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</si>
  <si>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</si>
  <si>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</si>
  <si>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</si>
  <si>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</si>
  <si>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</si>
  <si>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</si>
  <si>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</si>
  <si>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</si>
  <si>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</si>
  <si>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</si>
  <si>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</si>
  <si>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</si>
  <si>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</si>
  <si>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</si>
  <si>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</si>
  <si>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</si>
  <si>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</si>
  <si>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</si>
  <si>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</si>
  <si>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</si>
  <si>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</si>
  <si>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</si>
  <si>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</si>
  <si>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</si>
  <si>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</si>
  <si>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</si>
  <si>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</si>
  <si>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</si>
  <si>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</si>
  <si>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</si>
  <si>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</si>
  <si>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</si>
  <si>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</si>
  <si>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</si>
  <si>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</si>
  <si>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</si>
  <si>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</si>
  <si>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</si>
  <si>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</si>
  <si>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</si>
  <si>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</si>
  <si>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</si>
  <si>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</si>
  <si>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</si>
  <si>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</si>
  <si>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</si>
  <si>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</si>
  <si>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</si>
  <si>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</si>
  <si>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</si>
  <si>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</si>
  <si>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</si>
  <si>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</si>
  <si>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</si>
  <si>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</si>
  <si>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</si>
  <si>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</si>
  <si>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</si>
  <si>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</si>
  <si>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</si>
  <si>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</si>
  <si>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</si>
  <si>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</si>
  <si>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</si>
  <si>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</si>
  <si>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</si>
  <si>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</si>
  <si>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</si>
  <si>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</si>
  <si>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</si>
  <si>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</si>
  <si>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</si>
  <si>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</si>
  <si>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</si>
  <si>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</si>
  <si>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</si>
  <si>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</si>
  <si>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</si>
  <si>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</si>
  <si>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</si>
  <si>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</si>
  <si>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</si>
  <si>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</si>
  <si>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</si>
  <si>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</si>
  <si>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</si>
  <si>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</si>
  <si>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</si>
  <si>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</si>
  <si>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</si>
  <si>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</si>
  <si>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</si>
  <si>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</si>
  <si>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</si>
  <si>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</si>
  <si>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</si>
  <si>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</si>
  <si>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</si>
  <si>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</si>
  <si>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</si>
  <si>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</si>
  <si>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</si>
  <si>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</si>
  <si>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</si>
  <si>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</si>
  <si>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</si>
  <si>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</si>
  <si>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</si>
  <si>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</si>
  <si>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</si>
  <si>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</si>
  <si>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</si>
  <si>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</si>
  <si>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</si>
  <si>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</si>
  <si>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</si>
  <si>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</si>
  <si>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</si>
  <si>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</si>
  <si>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</si>
  <si>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</si>
  <si>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</si>
  <si>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</si>
  <si>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</si>
  <si>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</si>
  <si>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</si>
  <si>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</si>
  <si>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</si>
  <si>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</si>
  <si>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</si>
  <si>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</si>
  <si>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</si>
  <si>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</si>
  <si>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</si>
  <si>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</si>
  <si>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</si>
  <si>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</si>
  <si>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</si>
  <si>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</si>
  <si>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</si>
  <si>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</si>
  <si>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</si>
  <si>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</si>
  <si>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</si>
  <si>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</si>
  <si>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</si>
  <si>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</si>
  <si>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</si>
  <si>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</si>
  <si>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</si>
  <si>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</si>
  <si>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</si>
  <si>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</si>
  <si>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</si>
  <si>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</si>
  <si>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</si>
  <si>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</si>
  <si>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</si>
  <si>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</si>
  <si>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</si>
  <si>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</si>
  <si>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</si>
  <si>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</si>
  <si>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</si>
  <si>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</si>
  <si>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</si>
  <si>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</si>
  <si>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</si>
  <si>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</si>
  <si>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</si>
  <si>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</si>
  <si>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</si>
  <si>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</si>
  <si>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</si>
  <si>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</si>
  <si>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</si>
  <si>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</si>
  <si>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dott.ssa Luisa De Simone</t>
  </si>
  <si>
    <t>1_2024</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</si>
  <si>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</si>
  <si>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</si>
  <si>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</si>
  <si>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</si>
  <si>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3_2024</t>
  </si>
  <si>
    <t>4_2024</t>
  </si>
  <si>
    <t>5_2024</t>
  </si>
  <si>
    <t>dott.ssa Lucia Boschetti</t>
  </si>
  <si>
    <t>Area Risorse Umane, Ufficio Gestione Professori a Contratto</t>
  </si>
  <si>
    <t>Monitoraggio e rispetto dei tempi di pagamento (art. 4 bis, d.l. 13/2023, conv.
con l. 41/23)
Ottemperanza alle istruzioni operative di Ateneo in materia</t>
  </si>
  <si>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</si>
  <si>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alla Tabella 2.2.2 del Piao,
nella nota ob16.</t>
  </si>
  <si>
    <t>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qualitàC) monitoraggio del grado di soddisfazione dell'utenza in relazione ai servizi a distanza</t>
  </si>
  <si>
    <t>raggiugimento dei target di Ateneo, fissati per questo obiettivo nell'appendice 3.2.B del PIAO: SI/NO</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</si>
  <si>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 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all’area di afferenza  un ulteriore report (III monitoraggio, relativo al periodo 1.11.2024- 31.12.2024)                                                                                                                                                                                                              NB: per ulteriori chiarimenti in merito ai suddetti indicatori si consiglia la lettura della TABELLA  2.2.2. AT del PIAO</t>
  </si>
  <si>
    <t>Analisi delle criticità risultanti dagli esiti delle indagini di ascolto dell'utenza e conseguente progettazione e avvio di azioni di miglioramento. N.B.I risulta delle indagini di ascolto dell'utenza, comple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</si>
  <si>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stato di avanzamento</t>
  </si>
  <si>
    <t>A) relazione alla Dirigente , da inviare via PEC all'indirizzo area.risorseumane@pec.unina.it entro il 11/10/2024, con indicazione:- delle criticità rilevate e dell'analisi effettuata;- delle azioni di miglioramento progettate ed avviate;- delle ulteriori azioni di miglioramento proposte;</t>
  </si>
  <si>
    <t>SI_A tal fine sono programmate le seguenti azioni:A) trasmissione entro il 31/5/2024 all'Area di afferenza l'elenco aggiornato dei servizi di competenza dell'Ufficio; B) trasmissione entro il 10/9/2024 all'Area di afferenza del 100% delle carte dei servizi richieste via PEC dall'Ufficio Organizzazione e Performance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dell'Ufficio, le cui carte sono pubblicate sul sito web di Ateneo, nella sezione SERVIZI EROGATI</t>
  </si>
  <si>
    <r>
      <rPr>
        <b/>
        <u/>
        <sz val="11"/>
        <rFont val="Calibri"/>
        <family val="2"/>
        <scheme val="minor"/>
      </rPr>
      <t>Commento a cura del soggetto valutatore</t>
    </r>
    <r>
      <rPr>
        <b/>
        <sz val="11"/>
        <rFont val="Calibri"/>
        <family val="2"/>
        <scheme val="minor"/>
      </rPr>
      <t xml:space="preserve">  (***) </t>
    </r>
  </si>
  <si>
    <t>Rafforzamento e difesa dei valori etici e dell’integrità nella comunità accademica. Attuazione, per la parte di competenza, delle seguenti azioni, come precisato nella tabella 2.2.3 AT - ob  CU:                   A. formazione obbligatoria in materia di etica (sub-peso 30%)                                         B. attuazione delle misure per la prevenzione della corruzione programmate nell'appendice 2.3.E al PIAO (sub-peso 0%)                                          C. attuazione degli obblighi di pubblicazione riepilogati nell'appendice al PIAO 2.3.C (incluso invio all'URP - daportale@unina.it del proprio C.V. aggiornato o conferma del C.V. già pubblicato) (sub-peso 35%)                                                D.  monitoraggio dello stato di attuazione delle misure di trasparenza e prevenzione della corruzione (sub-peso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</si>
</sst>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sz val="9"/>
      <name val="Calibri"/>
      <family val="2"/>
      <scheme val="minor"/>
    </font>
    <font>
      <sz val="11"/>
      <name val="Calibri"/>
      <family val="2"/>
      <scheme val="minor"/>
    </font>
    <font>
      <sz val="10"/>
      <name val="Calibri"/>
      <family val="2"/>
      <scheme val="minor"/>
    </font>
    <font>
      <sz val="8"/>
      <name val="Calibri"/>
      <family val="2"/>
      <scheme val="minor"/>
    </font>
    <font>
      <sz val="9"/>
      <color theme="1"/>
      <name val="Calibri"/>
      <family val="2"/>
      <scheme val="minor"/>
    </font>
    <font>
      <sz val="11"/>
      <color rgb="FFFF0000"/>
      <name val="Calibri"/>
      <family val="2"/>
      <scheme val="minor"/>
    </font>
    <font>
      <b/>
      <sz val="11"/>
      <name val="Calibri"/>
      <family val="2"/>
      <scheme val="minor"/>
    </font>
    <font>
      <b/>
      <i/>
      <sz val="11"/>
      <name val="Calibri"/>
      <family val="2"/>
      <scheme val="minor"/>
    </font>
    <font>
      <b/>
      <u/>
      <sz val="11"/>
      <name val="Calibri"/>
      <family val="2"/>
      <scheme val="minor"/>
    </font>
    <font>
      <i/>
      <sz val="12"/>
      <name val="Calibri"/>
      <family val="2"/>
      <scheme val="minor"/>
    </font>
    <font>
      <b/>
      <sz val="10"/>
      <name val="Calibri"/>
      <family val="2"/>
      <scheme val="minor"/>
    </font>
    <font>
      <b/>
      <i/>
      <sz val="12"/>
      <name val="Calibri"/>
      <family val="2"/>
      <scheme val="minor"/>
    </font>
    <font>
      <sz val="12"/>
      <name val="Calibri"/>
      <family val="2"/>
      <scheme val="minor"/>
    </font>
    <font>
      <sz val="12"/>
      <color theme="1"/>
      <name val="Calibri"/>
      <family val="2"/>
      <scheme val="minor"/>
    </font>
    <font>
      <b/>
      <sz val="12"/>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77">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9"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2" fillId="0" borderId="16" xfId="0" applyFont="1" applyBorder="1"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10" fontId="12" fillId="2" borderId="19" xfId="0" applyNumberFormat="1" applyFont="1" applyFill="1" applyBorder="1" applyAlignment="1" applyProtection="1">
      <alignment horizontal="left" vertical="top" wrapText="1"/>
      <protection locked="0"/>
    </xf>
    <xf numFmtId="10" fontId="12" fillId="2" borderId="16" xfId="0" applyNumberFormat="1"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164" fontId="11" fillId="2" borderId="16" xfId="0" applyNumberFormat="1" applyFont="1" applyFill="1" applyBorder="1" applyAlignment="1" applyProtection="1">
      <alignment horizontal="left" vertical="top" wrapText="1"/>
      <protection locked="0"/>
    </xf>
    <xf numFmtId="164" fontId="11" fillId="2" borderId="7" xfId="0" applyNumberFormat="1" applyFont="1" applyFill="1" applyBorder="1" applyAlignment="1" applyProtection="1">
      <alignment horizontal="left" vertical="top" wrapText="1"/>
      <protection locked="0"/>
    </xf>
    <xf numFmtId="164" fontId="11"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0" fontId="3" fillId="8" borderId="2" xfId="0" applyFont="1" applyFill="1" applyBorder="1" applyProtection="1">
      <protection locked="0"/>
    </xf>
    <xf numFmtId="0" fontId="3" fillId="8" borderId="7" xfId="0"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17" fillId="10" borderId="44" xfId="0" applyFont="1" applyFill="1" applyBorder="1" applyAlignment="1">
      <alignment horizontal="center" vertical="center" wrapText="1"/>
    </xf>
    <xf numFmtId="0" fontId="17" fillId="9" borderId="44" xfId="0" applyFont="1" applyFill="1" applyBorder="1" applyAlignment="1">
      <alignment horizontal="center" vertical="center" wrapText="1"/>
    </xf>
    <xf numFmtId="0" fontId="17" fillId="8" borderId="49" xfId="0" applyFont="1" applyFill="1" applyBorder="1" applyAlignment="1">
      <alignment horizontal="center" vertical="center" wrapText="1"/>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9"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17"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2"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32" fillId="2" borderId="32" xfId="0" applyFont="1" applyFill="1" applyBorder="1" applyAlignment="1" applyProtection="1">
      <alignment horizontal="left" vertical="center" wrapText="1"/>
      <protection locked="0"/>
    </xf>
    <xf numFmtId="0" fontId="34" fillId="0" borderId="30" xfId="0" applyFont="1" applyBorder="1" applyProtection="1">
      <protection locked="0"/>
    </xf>
    <xf numFmtId="0" fontId="34" fillId="0" borderId="0" xfId="0" applyFont="1" applyProtection="1">
      <protection locked="0"/>
    </xf>
    <xf numFmtId="0" fontId="34" fillId="0" borderId="7" xfId="0" applyFont="1" applyBorder="1" applyAlignment="1" applyProtection="1">
      <alignment horizontal="center" vertical="center"/>
      <protection locked="0"/>
    </xf>
    <xf numFmtId="0" fontId="30" fillId="5" borderId="32" xfId="0" applyFont="1" applyFill="1" applyBorder="1" applyAlignment="1" applyProtection="1">
      <alignment horizontal="left" vertical="center" wrapText="1"/>
      <protection locked="0"/>
    </xf>
    <xf numFmtId="0" fontId="0" fillId="5" borderId="0" xfId="0" applyFill="1" applyAlignment="1" applyProtection="1">
      <alignment vertical="center"/>
      <protection locked="0"/>
    </xf>
    <xf numFmtId="0" fontId="0" fillId="0" borderId="0" xfId="0" applyProtection="1">
      <protection locked="0"/>
    </xf>
    <xf numFmtId="0" fontId="37" fillId="4" borderId="7" xfId="0" applyFont="1" applyFill="1" applyBorder="1" applyAlignment="1">
      <alignment horizontal="center" vertical="center" wrapText="1"/>
    </xf>
    <xf numFmtId="0" fontId="37" fillId="4" borderId="37" xfId="0" applyFont="1" applyFill="1" applyBorder="1" applyAlignment="1">
      <alignment horizontal="center" vertical="center" wrapText="1"/>
    </xf>
    <xf numFmtId="0" fontId="37" fillId="4" borderId="39" xfId="0" applyFont="1" applyFill="1" applyBorder="1" applyAlignment="1">
      <alignment horizontal="center" vertical="center" wrapText="1"/>
    </xf>
    <xf numFmtId="0" fontId="36" fillId="4" borderId="39" xfId="0" applyFont="1" applyFill="1" applyBorder="1" applyAlignment="1">
      <alignment horizontal="center" vertical="center" wrapText="1"/>
    </xf>
    <xf numFmtId="0" fontId="0" fillId="0" borderId="7" xfId="0" applyBorder="1" applyAlignment="1" applyProtection="1">
      <alignment horizontal="center" vertical="center"/>
      <protection locked="0"/>
    </xf>
    <xf numFmtId="9" fontId="31" fillId="2" borderId="30" xfId="0" applyNumberFormat="1" applyFont="1" applyFill="1" applyBorder="1" applyAlignment="1" applyProtection="1">
      <alignment horizontal="left" vertical="center" wrapText="1"/>
      <protection locked="0"/>
    </xf>
    <xf numFmtId="0" fontId="31" fillId="2" borderId="30" xfId="0" applyFont="1" applyFill="1" applyBorder="1" applyAlignment="1" applyProtection="1">
      <alignment horizontal="center" vertical="center" wrapText="1"/>
      <protection locked="0"/>
    </xf>
    <xf numFmtId="0" fontId="31" fillId="4" borderId="36" xfId="0" applyFont="1" applyFill="1" applyBorder="1" applyAlignment="1">
      <alignment horizontal="center" vertical="center" wrapText="1"/>
    </xf>
    <xf numFmtId="0" fontId="31" fillId="2" borderId="30" xfId="0" applyFont="1" applyFill="1" applyBorder="1" applyAlignment="1" applyProtection="1">
      <alignment horizontal="center" vertical="center"/>
      <protection locked="0"/>
    </xf>
    <xf numFmtId="10" fontId="31" fillId="4" borderId="30" xfId="0" applyNumberFormat="1" applyFont="1" applyFill="1" applyBorder="1" applyAlignment="1">
      <alignment horizontal="center" vertical="center" wrapText="1"/>
    </xf>
    <xf numFmtId="0" fontId="0" fillId="0" borderId="30" xfId="0" applyBorder="1" applyAlignment="1" applyProtection="1">
      <alignment horizontal="center" vertical="center" wrapText="1"/>
      <protection locked="0"/>
    </xf>
    <xf numFmtId="0" fontId="0" fillId="0" borderId="0" xfId="0" applyAlignment="1" applyProtection="1">
      <alignment vertical="center"/>
      <protection locked="0"/>
    </xf>
    <xf numFmtId="17" fontId="31" fillId="2" borderId="30" xfId="0" applyNumberFormat="1" applyFont="1" applyFill="1" applyBorder="1" applyAlignment="1" applyProtection="1">
      <alignment horizontal="left" vertical="center" wrapText="1"/>
      <protection locked="0"/>
    </xf>
    <xf numFmtId="0" fontId="31" fillId="2" borderId="30" xfId="0" applyFont="1" applyFill="1" applyBorder="1" applyAlignment="1" applyProtection="1">
      <alignment vertical="center" wrapText="1"/>
      <protection locked="0"/>
    </xf>
    <xf numFmtId="0" fontId="31" fillId="2" borderId="30" xfId="0" applyFont="1" applyFill="1" applyBorder="1" applyAlignment="1" applyProtection="1">
      <alignment horizontal="center"/>
      <protection locked="0"/>
    </xf>
    <xf numFmtId="0" fontId="0" fillId="0" borderId="30" xfId="0" applyBorder="1" applyProtection="1">
      <protection locked="0"/>
    </xf>
    <xf numFmtId="17" fontId="35" fillId="2" borderId="30" xfId="0" applyNumberFormat="1" applyFont="1" applyFill="1" applyBorder="1" applyAlignment="1" applyProtection="1">
      <alignment horizontal="left" vertical="center" wrapText="1"/>
      <protection locked="0"/>
    </xf>
    <xf numFmtId="9" fontId="35" fillId="2" borderId="30" xfId="0" applyNumberFormat="1" applyFont="1" applyFill="1" applyBorder="1" applyAlignment="1" applyProtection="1">
      <alignment horizontal="left" vertical="center" wrapText="1"/>
      <protection locked="0"/>
    </xf>
    <xf numFmtId="0" fontId="30" fillId="2" borderId="30" xfId="0" applyFont="1" applyFill="1" applyBorder="1" applyAlignment="1" applyProtection="1">
      <alignment horizontal="center" vertical="center" wrapText="1"/>
      <protection locked="0"/>
    </xf>
    <xf numFmtId="0" fontId="30" fillId="2" borderId="30" xfId="0" applyFont="1" applyFill="1" applyBorder="1" applyAlignment="1" applyProtection="1">
      <alignment vertical="center" wrapText="1"/>
      <protection locked="0"/>
    </xf>
    <xf numFmtId="0" fontId="30" fillId="4" borderId="36" xfId="0" applyFont="1" applyFill="1" applyBorder="1" applyAlignment="1">
      <alignment horizontal="center" vertical="center" wrapText="1"/>
    </xf>
    <xf numFmtId="0" fontId="30" fillId="2" borderId="30" xfId="0" applyFont="1" applyFill="1" applyBorder="1" applyAlignment="1" applyProtection="1">
      <alignment horizontal="center"/>
      <protection locked="0"/>
    </xf>
    <xf numFmtId="10" fontId="30" fillId="4" borderId="30" xfId="0" applyNumberFormat="1" applyFont="1" applyFill="1" applyBorder="1" applyAlignment="1">
      <alignment horizontal="center" vertical="center" wrapText="1"/>
    </xf>
    <xf numFmtId="0" fontId="0" fillId="5" borderId="34" xfId="0" applyFill="1" applyBorder="1"/>
    <xf numFmtId="0" fontId="0" fillId="5" borderId="0" xfId="0" applyFill="1"/>
    <xf numFmtId="10" fontId="36" fillId="4" borderId="30" xfId="0" applyNumberFormat="1" applyFont="1" applyFill="1" applyBorder="1" applyAlignment="1">
      <alignment horizontal="center" vertical="center" wrapText="1"/>
    </xf>
    <xf numFmtId="0" fontId="39" fillId="5" borderId="10" xfId="0" applyFont="1" applyFill="1" applyBorder="1"/>
    <xf numFmtId="0" fontId="40" fillId="3" borderId="1" xfId="0" applyFont="1" applyFill="1" applyBorder="1" applyAlignment="1">
      <alignment vertical="top" wrapText="1"/>
    </xf>
    <xf numFmtId="0" fontId="40" fillId="3" borderId="40" xfId="0" applyFont="1" applyFill="1" applyBorder="1" applyAlignment="1">
      <alignment horizontal="center" vertical="top" wrapText="1"/>
    </xf>
    <xf numFmtId="0" fontId="40" fillId="3" borderId="3" xfId="0" applyFont="1" applyFill="1" applyBorder="1" applyAlignment="1">
      <alignment horizontal="center" vertical="top" wrapText="1"/>
    </xf>
    <xf numFmtId="0" fontId="40" fillId="3" borderId="1" xfId="0" applyFont="1" applyFill="1" applyBorder="1" applyAlignment="1">
      <alignment horizontal="center" vertical="top" wrapText="1"/>
    </xf>
    <xf numFmtId="0" fontId="32" fillId="5" borderId="0" xfId="0" applyFont="1" applyFill="1" applyAlignment="1">
      <alignment vertical="center" wrapText="1"/>
    </xf>
    <xf numFmtId="0" fontId="0" fillId="5" borderId="0" xfId="0" applyFill="1" applyProtection="1">
      <protection locked="0"/>
    </xf>
    <xf numFmtId="0" fontId="40" fillId="3" borderId="4" xfId="0" applyFont="1" applyFill="1" applyBorder="1" applyAlignment="1">
      <alignment vertical="top" wrapText="1"/>
    </xf>
    <xf numFmtId="0" fontId="40" fillId="3" borderId="39"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32" fillId="3" borderId="7" xfId="0" applyFont="1" applyFill="1" applyBorder="1" applyAlignment="1">
      <alignment horizontal="center" vertical="top" wrapText="1"/>
    </xf>
    <xf numFmtId="0" fontId="0" fillId="5" borderId="0" xfId="0" applyFill="1" applyAlignment="1">
      <alignment vertical="center" wrapText="1"/>
    </xf>
    <xf numFmtId="0" fontId="41" fillId="4" borderId="39" xfId="0" applyFont="1" applyFill="1" applyBorder="1" applyAlignment="1">
      <alignment horizontal="center" vertical="center" wrapText="1"/>
    </xf>
    <xf numFmtId="9" fontId="42" fillId="2" borderId="30" xfId="0" applyNumberFormat="1" applyFont="1" applyFill="1" applyBorder="1" applyAlignment="1" applyProtection="1">
      <alignment horizontal="center" vertical="center" wrapText="1"/>
      <protection locked="0"/>
    </xf>
    <xf numFmtId="9" fontId="42" fillId="5" borderId="30" xfId="0" applyNumberFormat="1" applyFont="1" applyFill="1" applyBorder="1" applyAlignment="1" applyProtection="1">
      <alignment horizontal="center" vertical="center" wrapText="1"/>
      <protection locked="0"/>
    </xf>
    <xf numFmtId="9" fontId="43" fillId="5" borderId="0" xfId="0" applyNumberFormat="1" applyFont="1" applyFill="1" applyAlignment="1">
      <alignment vertical="top"/>
    </xf>
    <xf numFmtId="0" fontId="43" fillId="5" borderId="0" xfId="0" applyFont="1" applyFill="1"/>
    <xf numFmtId="0" fontId="44" fillId="3" borderId="2" xfId="0" applyFont="1" applyFill="1" applyBorder="1" applyAlignment="1">
      <alignment horizontal="center" vertical="top" wrapText="1"/>
    </xf>
    <xf numFmtId="0" fontId="44" fillId="3" borderId="5" xfId="0" applyFont="1" applyFill="1" applyBorder="1" applyAlignment="1">
      <alignment horizontal="center" vertical="center" wrapText="1"/>
    </xf>
    <xf numFmtId="0" fontId="42" fillId="3" borderId="7" xfId="0" applyFont="1" applyFill="1" applyBorder="1" applyAlignment="1">
      <alignment horizontal="center" vertical="top" wrapText="1"/>
    </xf>
    <xf numFmtId="0" fontId="43" fillId="0" borderId="0" xfId="0" applyFont="1" applyProtection="1">
      <protection locked="0"/>
    </xf>
    <xf numFmtId="0" fontId="36" fillId="8" borderId="33" xfId="0" applyFont="1" applyFill="1" applyBorder="1" applyAlignment="1" applyProtection="1">
      <alignment horizontal="center" vertical="center" wrapText="1"/>
      <protection locked="0"/>
    </xf>
    <xf numFmtId="0" fontId="36" fillId="8" borderId="34" xfId="0" applyFont="1" applyFill="1" applyBorder="1" applyAlignment="1" applyProtection="1">
      <alignment horizontal="center" vertical="center" wrapText="1"/>
      <protection locked="0"/>
    </xf>
    <xf numFmtId="0" fontId="36" fillId="8" borderId="35" xfId="0" applyFont="1" applyFill="1" applyBorder="1" applyAlignment="1" applyProtection="1">
      <alignment horizontal="center" vertical="center" wrapText="1"/>
      <protection locked="0"/>
    </xf>
    <xf numFmtId="0" fontId="37" fillId="8" borderId="54" xfId="0" applyFont="1" applyFill="1" applyBorder="1" applyAlignment="1">
      <alignment horizontal="center" vertical="center" wrapText="1"/>
    </xf>
    <xf numFmtId="0" fontId="37" fillId="8" borderId="0" xfId="0" applyFont="1" applyFill="1" applyAlignment="1">
      <alignment horizontal="center" vertical="center" wrapText="1"/>
    </xf>
    <xf numFmtId="0" fontId="37" fillId="8" borderId="55"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2" fillId="0" borderId="9" xfId="0" applyFont="1" applyBorder="1" applyAlignment="1">
      <alignment vertical="center" wrapText="1"/>
    </xf>
    <xf numFmtId="0" fontId="32" fillId="0" borderId="0" xfId="0" applyFont="1" applyAlignment="1">
      <alignment vertical="center" wrapText="1"/>
    </xf>
    <xf numFmtId="0" fontId="9" fillId="6" borderId="12"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37" fillId="7" borderId="38" xfId="0" applyFont="1" applyFill="1" applyBorder="1" applyAlignment="1">
      <alignment horizontal="center" vertical="center" wrapText="1"/>
    </xf>
    <xf numFmtId="0" fontId="37" fillId="7" borderId="39" xfId="0" applyFont="1" applyFill="1" applyBorder="1" applyAlignment="1">
      <alignment horizontal="center" vertical="center" wrapText="1"/>
    </xf>
    <xf numFmtId="0" fontId="37" fillId="4" borderId="7" xfId="0" applyFont="1" applyFill="1" applyBorder="1" applyAlignment="1">
      <alignment horizontal="left" vertical="center" wrapText="1"/>
    </xf>
    <xf numFmtId="0" fontId="36" fillId="4" borderId="7" xfId="0" applyFont="1" applyFill="1" applyBorder="1" applyAlignment="1">
      <alignment horizontal="left" vertical="center" wrapText="1"/>
    </xf>
    <xf numFmtId="0" fontId="37" fillId="0" borderId="7"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9" fontId="30" fillId="5" borderId="31" xfId="0" applyNumberFormat="1" applyFont="1" applyFill="1" applyBorder="1" applyAlignment="1" applyProtection="1">
      <alignment horizontal="center" vertical="center" wrapText="1"/>
      <protection locked="0"/>
    </xf>
    <xf numFmtId="9" fontId="30" fillId="5" borderId="32" xfId="0" applyNumberFormat="1" applyFont="1" applyFill="1" applyBorder="1" applyAlignment="1" applyProtection="1">
      <alignment horizontal="center" vertical="center" wrapText="1"/>
      <protection locked="0"/>
    </xf>
    <xf numFmtId="0" fontId="37" fillId="4" borderId="56" xfId="0" applyFont="1" applyFill="1" applyBorder="1" applyAlignment="1">
      <alignment horizontal="center" vertical="center" wrapText="1"/>
    </xf>
    <xf numFmtId="0" fontId="37" fillId="4" borderId="52" xfId="0" applyFont="1" applyFill="1" applyBorder="1" applyAlignment="1">
      <alignment horizontal="center" vertical="center" wrapText="1"/>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5" borderId="31" xfId="0" applyFont="1" applyFill="1" applyBorder="1" applyAlignment="1" applyProtection="1">
      <alignment horizontal="center" vertical="center" wrapText="1"/>
      <protection locked="0"/>
    </xf>
    <xf numFmtId="0" fontId="30" fillId="5" borderId="32" xfId="0" applyFont="1" applyFill="1" applyBorder="1" applyAlignment="1" applyProtection="1">
      <alignment horizontal="center" vertical="center" wrapText="1"/>
      <protection locked="0"/>
    </xf>
    <xf numFmtId="9" fontId="31" fillId="2" borderId="31" xfId="0" applyNumberFormat="1" applyFont="1" applyFill="1" applyBorder="1" applyAlignment="1" applyProtection="1">
      <alignment horizontal="center" vertical="center" wrapText="1"/>
      <protection locked="0"/>
    </xf>
    <xf numFmtId="9" fontId="31" fillId="2" borderId="32" xfId="0" applyNumberFormat="1" applyFont="1" applyFill="1" applyBorder="1" applyAlignment="1" applyProtection="1">
      <alignment horizontal="center" vertical="center" wrapText="1"/>
      <protection locked="0"/>
    </xf>
    <xf numFmtId="17" fontId="32" fillId="2" borderId="31" xfId="0" applyNumberFormat="1" applyFont="1" applyFill="1" applyBorder="1" applyAlignment="1" applyProtection="1">
      <alignment horizontal="center" vertical="center" wrapText="1"/>
      <protection locked="0"/>
    </xf>
    <xf numFmtId="17" fontId="32" fillId="2" borderId="32" xfId="0" applyNumberFormat="1" applyFont="1" applyFill="1" applyBorder="1" applyAlignment="1" applyProtection="1">
      <alignment horizontal="center" vertical="center" wrapText="1"/>
      <protection locked="0"/>
    </xf>
    <xf numFmtId="17" fontId="30" fillId="5" borderId="31" xfId="0" applyNumberFormat="1" applyFont="1" applyFill="1" applyBorder="1" applyAlignment="1" applyProtection="1">
      <alignment horizontal="center" vertical="center" wrapText="1"/>
      <protection locked="0"/>
    </xf>
    <xf numFmtId="17" fontId="30" fillId="5"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3" fillId="8" borderId="3" xfId="0" applyFont="1" applyFill="1" applyBorder="1" applyAlignment="1">
      <alignment horizontal="center"/>
    </xf>
    <xf numFmtId="0" fontId="13" fillId="8" borderId="14" xfId="0" applyFont="1" applyFill="1" applyBorder="1" applyAlignment="1">
      <alignment horizontal="center"/>
    </xf>
    <xf numFmtId="0" fontId="13" fillId="8" borderId="6"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3" fillId="6" borderId="7" xfId="0" applyFont="1" applyFill="1" applyBorder="1" applyAlignment="1">
      <alignment horizontal="left"/>
    </xf>
    <xf numFmtId="0" fontId="13" fillId="5" borderId="7" xfId="0" applyFont="1" applyFill="1" applyBorder="1" applyAlignment="1" applyProtection="1">
      <alignment horizontal="left"/>
      <protection locked="0"/>
    </xf>
    <xf numFmtId="0" fontId="22" fillId="8" borderId="33"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35" xfId="0" applyFont="1" applyFill="1" applyBorder="1" applyAlignment="1">
      <alignment horizontal="center" vertical="center" wrapText="1"/>
    </xf>
    <xf numFmtId="0" fontId="13" fillId="6" borderId="41" xfId="0" applyFont="1" applyFill="1" applyBorder="1" applyAlignment="1">
      <alignment horizontal="left" vertical="center"/>
    </xf>
    <xf numFmtId="0" fontId="13" fillId="6" borderId="42" xfId="0" applyFont="1" applyFill="1" applyBorder="1" applyAlignment="1">
      <alignment horizontal="left" vertical="center"/>
    </xf>
    <xf numFmtId="0" fontId="16" fillId="5" borderId="42" xfId="0" applyFont="1" applyFill="1" applyBorder="1" applyAlignment="1" applyProtection="1">
      <alignment horizontal="left" vertical="center"/>
      <protection locked="0"/>
    </xf>
    <xf numFmtId="0" fontId="16" fillId="5" borderId="43" xfId="0" applyFont="1" applyFill="1" applyBorder="1" applyAlignment="1" applyProtection="1">
      <alignment horizontal="left" vertical="center"/>
      <protection locked="0"/>
    </xf>
    <xf numFmtId="0" fontId="13" fillId="6" borderId="44" xfId="0" applyFont="1" applyFill="1" applyBorder="1" applyAlignment="1">
      <alignment horizontal="left" vertical="center"/>
    </xf>
    <xf numFmtId="0" fontId="13" fillId="6" borderId="7" xfId="0" applyFont="1" applyFill="1" applyBorder="1" applyAlignment="1">
      <alignment horizontal="left" vertical="center"/>
    </xf>
    <xf numFmtId="0" fontId="13" fillId="5" borderId="7"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protection locked="0"/>
    </xf>
    <xf numFmtId="0" fontId="13" fillId="5" borderId="45" xfId="0" applyFont="1" applyFill="1" applyBorder="1" applyAlignment="1" applyProtection="1">
      <alignment horizontal="left" vertical="center"/>
      <protection locked="0"/>
    </xf>
    <xf numFmtId="0" fontId="23" fillId="13" borderId="12" xfId="1" applyFont="1" applyFill="1" applyBorder="1" applyAlignment="1">
      <alignment horizontal="left" vertical="center" wrapText="1"/>
    </xf>
    <xf numFmtId="0" fontId="23" fillId="13" borderId="13" xfId="1" applyFont="1" applyFill="1" applyBorder="1" applyAlignment="1">
      <alignment horizontal="left" vertical="center" wrapText="1"/>
    </xf>
    <xf numFmtId="0" fontId="23" fillId="13" borderId="11" xfId="1"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48" xfId="0" applyFont="1" applyFill="1" applyBorder="1" applyAlignment="1">
      <alignment horizontal="left" vertical="center" wrapText="1"/>
    </xf>
    <xf numFmtId="0" fontId="28" fillId="8" borderId="46" xfId="0" applyFont="1" applyFill="1" applyBorder="1" applyAlignment="1">
      <alignment horizontal="center" vertical="center"/>
    </xf>
    <xf numFmtId="0" fontId="28" fillId="8" borderId="14" xfId="0" applyFont="1" applyFill="1" applyBorder="1" applyAlignment="1">
      <alignment horizontal="center" vertical="center"/>
    </xf>
    <xf numFmtId="0" fontId="28" fillId="8" borderId="47" xfId="0" applyFont="1" applyFill="1" applyBorder="1" applyAlignment="1">
      <alignment horizontal="center" vertical="center"/>
    </xf>
    <xf numFmtId="0" fontId="29" fillId="2" borderId="12"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50" xfId="0" applyFont="1" applyFill="1" applyBorder="1" applyAlignment="1">
      <alignment horizontal="left" vertical="center" wrapText="1"/>
    </xf>
    <xf numFmtId="0" fontId="18" fillId="2" borderId="51"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32" fillId="0" borderId="7" xfId="0" applyFont="1" applyFill="1" applyBorder="1" applyAlignment="1" applyProtection="1">
      <alignment horizontal="center" vertical="center" wrapText="1"/>
      <protection locked="0"/>
    </xf>
    <xf numFmtId="9" fontId="42" fillId="0" borderId="30" xfId="0" applyNumberFormat="1" applyFont="1" applyFill="1" applyBorder="1" applyAlignment="1" applyProtection="1">
      <alignment horizontal="center" vertical="center" wrapText="1"/>
      <protection locked="0"/>
    </xf>
    <xf numFmtId="0" fontId="33" fillId="0" borderId="31" xfId="0" applyFont="1" applyFill="1" applyBorder="1" applyAlignment="1" applyProtection="1">
      <alignment horizontal="center" vertical="center" wrapText="1"/>
      <protection locked="0"/>
    </xf>
    <xf numFmtId="0" fontId="33" fillId="0" borderId="32" xfId="0" applyFont="1" applyFill="1" applyBorder="1" applyAlignment="1" applyProtection="1">
      <alignment horizontal="center" vertical="center" wrapText="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8" zoomScale="90" zoomScaleNormal="90" zoomScaleSheetLayoutView="100" workbookViewId="0">
      <selection activeCell="B8" sqref="B8"/>
    </sheetView>
  </sheetViews>
  <sheetFormatPr defaultColWidth="12.85546875" defaultRowHeight="15.75" x14ac:dyDescent="0.25"/>
  <cols>
    <col min="1" max="1" width="9.42578125" style="128" customWidth="1"/>
    <col min="2" max="2" width="28.28515625" style="116" customWidth="1"/>
    <col min="3" max="3" width="13.140625" style="164" customWidth="1"/>
    <col min="4" max="4" width="18.5703125" style="116" customWidth="1"/>
    <col min="5" max="5" width="24.140625" style="116" customWidth="1"/>
    <col min="6" max="6" width="22" style="116" customWidth="1"/>
    <col min="7" max="7" width="17.7109375" style="116" customWidth="1"/>
    <col min="8" max="8" width="16" style="116" bestFit="1" customWidth="1"/>
    <col min="9" max="9" width="12.85546875" style="116" customWidth="1"/>
    <col min="10" max="10" width="17.42578125" style="116" customWidth="1"/>
    <col min="11" max="11" width="12.5703125" style="116" customWidth="1"/>
    <col min="12" max="12" width="12.85546875" style="116"/>
    <col min="13" max="13" width="13" style="116" customWidth="1"/>
    <col min="14" max="14" width="15.140625" style="116" customWidth="1"/>
    <col min="15" max="15" width="16.5703125" style="116" customWidth="1"/>
    <col min="16" max="16" width="2.140625" style="116" customWidth="1"/>
    <col min="17" max="17" width="12.85546875" style="116" customWidth="1"/>
    <col min="18" max="18" width="11.85546875" style="116" customWidth="1"/>
    <col min="19" max="19" width="16.85546875" style="116" bestFit="1" customWidth="1"/>
    <col min="20" max="20" width="30.28515625" style="116" customWidth="1"/>
    <col min="21" max="16384" width="12.85546875" style="116"/>
  </cols>
  <sheetData>
    <row r="1" spans="1:20" ht="15" customHeight="1" x14ac:dyDescent="0.25">
      <c r="A1" s="115"/>
      <c r="B1" s="165" t="s">
        <v>0</v>
      </c>
      <c r="C1" s="166"/>
      <c r="D1" s="166"/>
      <c r="E1" s="166"/>
      <c r="F1" s="166"/>
      <c r="G1" s="166"/>
      <c r="H1" s="166"/>
      <c r="I1" s="166"/>
      <c r="J1" s="166"/>
      <c r="K1" s="166"/>
      <c r="L1" s="166"/>
      <c r="M1" s="166"/>
      <c r="N1" s="166"/>
      <c r="O1" s="166"/>
      <c r="P1" s="166"/>
      <c r="Q1" s="166"/>
      <c r="R1" s="166"/>
      <c r="S1" s="166"/>
      <c r="T1" s="167"/>
    </row>
    <row r="2" spans="1:20" ht="15" customHeight="1" x14ac:dyDescent="0.25">
      <c r="A2" s="115"/>
      <c r="B2" s="168" t="s">
        <v>1</v>
      </c>
      <c r="C2" s="169"/>
      <c r="D2" s="169"/>
      <c r="E2" s="169"/>
      <c r="F2" s="169"/>
      <c r="G2" s="169"/>
      <c r="H2" s="169"/>
      <c r="I2" s="169"/>
      <c r="J2" s="169"/>
      <c r="K2" s="169"/>
      <c r="L2" s="169"/>
      <c r="M2" s="169"/>
      <c r="N2" s="169"/>
      <c r="O2" s="169"/>
      <c r="P2" s="169"/>
      <c r="Q2" s="169"/>
      <c r="R2" s="169"/>
      <c r="S2" s="169"/>
      <c r="T2" s="170"/>
    </row>
    <row r="3" spans="1:20" ht="22.5" customHeight="1" x14ac:dyDescent="0.25">
      <c r="A3" s="115"/>
      <c r="B3" s="179" t="s">
        <v>2</v>
      </c>
      <c r="C3" s="179"/>
      <c r="D3" s="181" t="s">
        <v>185</v>
      </c>
      <c r="E3" s="181"/>
      <c r="F3" s="181"/>
      <c r="G3" s="181"/>
      <c r="H3" s="181"/>
      <c r="I3" s="181"/>
      <c r="J3" s="181"/>
      <c r="K3" s="181"/>
      <c r="L3" s="181"/>
      <c r="M3" s="181"/>
      <c r="N3" s="181"/>
      <c r="O3" s="181"/>
      <c r="P3" s="181"/>
      <c r="Q3" s="181"/>
      <c r="R3" s="181"/>
      <c r="S3" s="181"/>
      <c r="T3" s="181"/>
    </row>
    <row r="4" spans="1:20" ht="24" customHeight="1" x14ac:dyDescent="0.25">
      <c r="A4" s="115"/>
      <c r="B4" s="179" t="s">
        <v>3</v>
      </c>
      <c r="C4" s="179"/>
      <c r="D4" s="181" t="s">
        <v>195</v>
      </c>
      <c r="E4" s="181"/>
      <c r="F4" s="181"/>
      <c r="G4" s="181"/>
      <c r="H4" s="181"/>
      <c r="I4" s="181"/>
      <c r="J4" s="181"/>
      <c r="K4" s="181"/>
      <c r="L4" s="181"/>
      <c r="M4" s="181"/>
      <c r="N4" s="181"/>
      <c r="O4" s="181"/>
      <c r="P4" s="181"/>
      <c r="Q4" s="181"/>
      <c r="R4" s="181"/>
      <c r="S4" s="181"/>
      <c r="T4" s="181"/>
    </row>
    <row r="5" spans="1:20" ht="24.75" customHeight="1" x14ac:dyDescent="0.25">
      <c r="A5" s="115"/>
      <c r="B5" s="180" t="s">
        <v>4</v>
      </c>
      <c r="C5" s="180"/>
      <c r="D5" s="182" t="s">
        <v>186</v>
      </c>
      <c r="E5" s="182"/>
      <c r="F5" s="182"/>
      <c r="G5" s="182"/>
      <c r="H5" s="182"/>
      <c r="I5" s="182"/>
      <c r="J5" s="182"/>
      <c r="K5" s="182"/>
      <c r="L5" s="182"/>
      <c r="M5" s="182"/>
      <c r="N5" s="182"/>
      <c r="O5" s="182"/>
      <c r="P5" s="182"/>
      <c r="Q5" s="182"/>
      <c r="R5" s="182"/>
      <c r="S5" s="182"/>
      <c r="T5" s="182"/>
    </row>
    <row r="6" spans="1:20" ht="24.75" customHeight="1" x14ac:dyDescent="0.25">
      <c r="A6" s="115"/>
      <c r="B6" s="180" t="s">
        <v>5</v>
      </c>
      <c r="C6" s="180"/>
      <c r="D6" s="182" t="s">
        <v>196</v>
      </c>
      <c r="E6" s="182"/>
      <c r="F6" s="182"/>
      <c r="G6" s="182"/>
      <c r="H6" s="182"/>
      <c r="I6" s="182"/>
      <c r="J6" s="182"/>
      <c r="K6" s="182"/>
      <c r="L6" s="182"/>
      <c r="M6" s="182"/>
      <c r="N6" s="182"/>
      <c r="O6" s="182"/>
      <c r="P6" s="182"/>
      <c r="Q6" s="182"/>
      <c r="R6" s="182"/>
      <c r="S6" s="182"/>
      <c r="T6" s="182"/>
    </row>
    <row r="7" spans="1:20" ht="135" x14ac:dyDescent="0.25">
      <c r="A7" s="117" t="s">
        <v>6</v>
      </c>
      <c r="B7" s="118" t="s">
        <v>7</v>
      </c>
      <c r="C7" s="156" t="s">
        <v>8</v>
      </c>
      <c r="D7" s="185" t="s">
        <v>9</v>
      </c>
      <c r="E7" s="186"/>
      <c r="F7" s="185" t="s">
        <v>10</v>
      </c>
      <c r="G7" s="186"/>
      <c r="H7" s="119" t="s">
        <v>11</v>
      </c>
      <c r="I7" s="119" t="s">
        <v>12</v>
      </c>
      <c r="J7" s="119" t="s">
        <v>13</v>
      </c>
      <c r="K7" s="119" t="s">
        <v>12</v>
      </c>
      <c r="L7" s="119" t="s">
        <v>14</v>
      </c>
      <c r="M7" s="119" t="s">
        <v>15</v>
      </c>
      <c r="N7" s="119" t="s">
        <v>16</v>
      </c>
      <c r="O7" s="119" t="s">
        <v>17</v>
      </c>
      <c r="P7" s="177"/>
      <c r="Q7" s="119" t="s">
        <v>18</v>
      </c>
      <c r="R7" s="119" t="s">
        <v>183</v>
      </c>
      <c r="S7" s="119" t="s">
        <v>19</v>
      </c>
      <c r="T7" s="120" t="s">
        <v>207</v>
      </c>
    </row>
    <row r="8" spans="1:20" s="128" customFormat="1" ht="351" customHeight="1" x14ac:dyDescent="0.25">
      <c r="A8" s="121" t="s">
        <v>187</v>
      </c>
      <c r="B8" s="273" t="s">
        <v>208</v>
      </c>
      <c r="C8" s="274">
        <v>0.05</v>
      </c>
      <c r="D8" s="275" t="s">
        <v>202</v>
      </c>
      <c r="E8" s="276"/>
      <c r="F8" s="191">
        <v>1</v>
      </c>
      <c r="G8" s="192"/>
      <c r="H8" s="122"/>
      <c r="I8" s="123"/>
      <c r="J8" s="123"/>
      <c r="K8" s="123"/>
      <c r="L8" s="123"/>
      <c r="M8" s="123"/>
      <c r="N8" s="123"/>
      <c r="O8" s="124" t="str">
        <f>IF(N8&gt;0,IF(AND(N8&gt;=0,N8&lt;61),1,IF(AND(N8&gt;=61,N8&lt;81),2,IF(AND(N8&gt;=81,N8&lt;91),3,IF(AND(N8&gt;=91,N8&lt;=100),4)))),"")</f>
        <v/>
      </c>
      <c r="P8" s="177"/>
      <c r="Q8" s="125"/>
      <c r="R8" s="125"/>
      <c r="S8" s="126">
        <f>C8*R8/100</f>
        <v>0</v>
      </c>
      <c r="T8" s="127"/>
    </row>
    <row r="9" spans="1:20" ht="123.75" customHeight="1" x14ac:dyDescent="0.25">
      <c r="A9" s="121" t="s">
        <v>188</v>
      </c>
      <c r="B9" s="110" t="s">
        <v>189</v>
      </c>
      <c r="C9" s="157">
        <v>0.2</v>
      </c>
      <c r="D9" s="187" t="s">
        <v>190</v>
      </c>
      <c r="E9" s="188"/>
      <c r="F9" s="193" t="s">
        <v>191</v>
      </c>
      <c r="G9" s="194"/>
      <c r="H9" s="129"/>
      <c r="I9" s="123"/>
      <c r="J9" s="130"/>
      <c r="K9" s="130"/>
      <c r="L9" s="130"/>
      <c r="M9" s="130"/>
      <c r="N9" s="123"/>
      <c r="O9" s="124" t="str">
        <f t="shared" ref="O9:O12" si="0">IF(N9&gt;0,IF(AND(N9&gt;=0,N9&lt;61),1,IF(AND(N9&gt;=61,N9&lt;81),2,IF(AND(N9&gt;=81,N9&lt;91),3,IF(AND(N9&gt;=91,N9&lt;=100),4)))),"")</f>
        <v/>
      </c>
      <c r="P9" s="177"/>
      <c r="Q9" s="131"/>
      <c r="R9" s="131"/>
      <c r="S9" s="126">
        <f t="shared" ref="S9:S12" si="1">C9*R9/100</f>
        <v>0</v>
      </c>
      <c r="T9" s="127"/>
    </row>
    <row r="10" spans="1:20" ht="174.75" customHeight="1" x14ac:dyDescent="0.25">
      <c r="A10" s="121" t="s">
        <v>192</v>
      </c>
      <c r="B10" s="114" t="s">
        <v>203</v>
      </c>
      <c r="C10" s="158">
        <v>0.2</v>
      </c>
      <c r="D10" s="189" t="s">
        <v>204</v>
      </c>
      <c r="E10" s="190"/>
      <c r="F10" s="195" t="s">
        <v>205</v>
      </c>
      <c r="G10" s="196"/>
      <c r="H10" s="129"/>
      <c r="I10" s="123"/>
      <c r="J10" s="130"/>
      <c r="K10" s="130"/>
      <c r="L10" s="130"/>
      <c r="M10" s="130"/>
      <c r="N10" s="123"/>
      <c r="O10" s="124" t="str">
        <f t="shared" si="0"/>
        <v/>
      </c>
      <c r="P10" s="177"/>
      <c r="Q10" s="131"/>
      <c r="R10" s="131"/>
      <c r="S10" s="126">
        <f t="shared" si="1"/>
        <v>0</v>
      </c>
      <c r="T10" s="132"/>
    </row>
    <row r="11" spans="1:20" ht="163.5" customHeight="1" x14ac:dyDescent="0.25">
      <c r="A11" s="121" t="s">
        <v>193</v>
      </c>
      <c r="B11" s="114" t="s">
        <v>197</v>
      </c>
      <c r="C11" s="158">
        <v>0.5</v>
      </c>
      <c r="D11" s="189" t="s">
        <v>198</v>
      </c>
      <c r="E11" s="190"/>
      <c r="F11" s="195" t="s">
        <v>199</v>
      </c>
      <c r="G11" s="196"/>
      <c r="H11" s="133"/>
      <c r="I11" s="123"/>
      <c r="J11" s="130"/>
      <c r="K11" s="130"/>
      <c r="L11" s="130"/>
      <c r="M11" s="130"/>
      <c r="N11" s="123"/>
      <c r="O11" s="124" t="str">
        <f t="shared" si="0"/>
        <v/>
      </c>
      <c r="P11" s="177"/>
      <c r="Q11" s="131"/>
      <c r="R11" s="131"/>
      <c r="S11" s="126">
        <f t="shared" si="1"/>
        <v>0</v>
      </c>
      <c r="T11" s="132"/>
    </row>
    <row r="12" spans="1:20" s="112" customFormat="1" ht="290.25" customHeight="1" x14ac:dyDescent="0.2">
      <c r="A12" s="113" t="s">
        <v>194</v>
      </c>
      <c r="B12" s="114" t="s">
        <v>200</v>
      </c>
      <c r="C12" s="158">
        <v>0.05</v>
      </c>
      <c r="D12" s="189" t="s">
        <v>201</v>
      </c>
      <c r="E12" s="190"/>
      <c r="F12" s="183" t="s">
        <v>206</v>
      </c>
      <c r="G12" s="184"/>
      <c r="H12" s="134"/>
      <c r="I12" s="135"/>
      <c r="J12" s="136"/>
      <c r="K12" s="136"/>
      <c r="L12" s="136"/>
      <c r="M12" s="136"/>
      <c r="N12" s="136"/>
      <c r="O12" s="137" t="str">
        <f t="shared" si="0"/>
        <v/>
      </c>
      <c r="P12" s="178"/>
      <c r="Q12" s="138"/>
      <c r="R12" s="138"/>
      <c r="S12" s="139">
        <f t="shared" si="1"/>
        <v>0</v>
      </c>
      <c r="T12" s="111"/>
    </row>
    <row r="13" spans="1:20" ht="45" x14ac:dyDescent="0.25">
      <c r="A13" s="115"/>
      <c r="B13" s="140"/>
      <c r="C13" s="159">
        <f>SUM(C8:C12)</f>
        <v>1</v>
      </c>
      <c r="D13" s="141"/>
      <c r="E13" s="141"/>
      <c r="F13" s="141"/>
      <c r="G13" s="141"/>
      <c r="H13" s="141"/>
      <c r="I13" s="141"/>
      <c r="J13" s="141"/>
      <c r="K13" s="141"/>
      <c r="L13" s="141"/>
      <c r="M13" s="141"/>
      <c r="N13" s="141"/>
      <c r="O13" s="141"/>
      <c r="P13" s="141"/>
      <c r="Q13" s="141"/>
      <c r="R13" s="141"/>
      <c r="S13" s="142">
        <f>SUM(S8:S12)</f>
        <v>0</v>
      </c>
      <c r="T13" s="142" t="s">
        <v>20</v>
      </c>
    </row>
    <row r="14" spans="1:20" x14ac:dyDescent="0.25">
      <c r="A14" s="115"/>
      <c r="B14" s="143" t="s">
        <v>21</v>
      </c>
      <c r="C14" s="160"/>
      <c r="D14" s="141"/>
      <c r="E14" s="141"/>
      <c r="F14" s="141"/>
      <c r="G14" s="141"/>
      <c r="H14" s="141"/>
      <c r="I14" s="141"/>
      <c r="J14" s="141"/>
      <c r="K14" s="141"/>
      <c r="L14" s="141"/>
      <c r="M14" s="141"/>
      <c r="N14" s="141"/>
      <c r="O14" s="141"/>
      <c r="P14" s="141"/>
      <c r="Q14" s="141"/>
      <c r="R14" s="141"/>
      <c r="S14" s="141"/>
    </row>
    <row r="15" spans="1:20" ht="15" customHeight="1" x14ac:dyDescent="0.25">
      <c r="A15" s="115"/>
      <c r="B15" s="144" t="s">
        <v>22</v>
      </c>
      <c r="C15" s="161" t="s">
        <v>23</v>
      </c>
      <c r="D15" s="145" t="s">
        <v>24</v>
      </c>
      <c r="E15" s="146" t="s">
        <v>25</v>
      </c>
      <c r="F15" s="147" t="s">
        <v>26</v>
      </c>
      <c r="G15" s="171"/>
      <c r="H15" s="141"/>
      <c r="I15" s="141"/>
      <c r="J15" s="148"/>
      <c r="K15" s="148"/>
      <c r="L15" s="148"/>
      <c r="M15" s="148"/>
      <c r="N15" s="148"/>
      <c r="O15" s="148"/>
      <c r="P15" s="148"/>
      <c r="Q15" s="141"/>
      <c r="R15" s="141"/>
      <c r="S15" s="141"/>
      <c r="T15" s="149"/>
    </row>
    <row r="16" spans="1:20" ht="39.6" customHeight="1" x14ac:dyDescent="0.25">
      <c r="A16" s="115"/>
      <c r="B16" s="150" t="s">
        <v>27</v>
      </c>
      <c r="C16" s="162" t="s">
        <v>28</v>
      </c>
      <c r="D16" s="151" t="s">
        <v>29</v>
      </c>
      <c r="E16" s="152" t="s">
        <v>30</v>
      </c>
      <c r="F16" s="153" t="s">
        <v>31</v>
      </c>
      <c r="G16" s="172"/>
      <c r="H16" s="175" t="s">
        <v>32</v>
      </c>
      <c r="I16" s="176"/>
      <c r="J16" s="173" t="s">
        <v>33</v>
      </c>
      <c r="K16" s="174"/>
      <c r="L16" s="174"/>
      <c r="M16" s="174"/>
      <c r="N16" s="174"/>
      <c r="O16" s="174"/>
      <c r="P16" s="148"/>
      <c r="Q16" s="141"/>
      <c r="R16" s="141"/>
      <c r="S16" s="141"/>
      <c r="T16" s="149"/>
    </row>
    <row r="17" spans="1:20" ht="62.25" customHeight="1" x14ac:dyDescent="0.25">
      <c r="A17" s="115"/>
      <c r="B17" s="150" t="s">
        <v>34</v>
      </c>
      <c r="C17" s="163" t="s">
        <v>35</v>
      </c>
      <c r="D17" s="154" t="s">
        <v>36</v>
      </c>
      <c r="E17" s="154" t="s">
        <v>37</v>
      </c>
      <c r="F17" s="154" t="s">
        <v>38</v>
      </c>
      <c r="G17" s="172"/>
      <c r="H17" s="141"/>
      <c r="I17" s="141"/>
      <c r="J17" s="155"/>
      <c r="K17" s="155"/>
      <c r="L17" s="155"/>
      <c r="M17" s="155"/>
      <c r="N17" s="155"/>
      <c r="O17" s="155"/>
      <c r="P17" s="155"/>
      <c r="Q17" s="141"/>
      <c r="R17" s="141"/>
      <c r="S17" s="141"/>
      <c r="T17" s="149"/>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3" customWidth="1"/>
    <col min="13" max="13" width="30.85546875" style="13" customWidth="1"/>
    <col min="14" max="16384" width="9.140625" style="2"/>
  </cols>
  <sheetData>
    <row r="1" spans="1:13" s="1" customFormat="1" ht="25.5" customHeight="1" x14ac:dyDescent="0.25">
      <c r="A1" s="226" t="s">
        <v>39</v>
      </c>
      <c r="B1" s="227"/>
      <c r="C1" s="227"/>
      <c r="D1" s="227"/>
      <c r="E1" s="227"/>
      <c r="F1" s="227"/>
      <c r="G1" s="227"/>
      <c r="H1" s="227"/>
      <c r="I1" s="227"/>
      <c r="J1" s="227"/>
      <c r="K1" s="227"/>
      <c r="L1" s="227"/>
      <c r="M1" s="72"/>
    </row>
    <row r="2" spans="1:13" s="1" customFormat="1" ht="25.5" customHeight="1" x14ac:dyDescent="0.2">
      <c r="A2" s="228" t="s">
        <v>40</v>
      </c>
      <c r="B2" s="229"/>
      <c r="C2" s="229"/>
      <c r="D2" s="229"/>
      <c r="E2" s="229"/>
      <c r="F2" s="229"/>
      <c r="G2" s="229"/>
      <c r="H2" s="229"/>
      <c r="I2" s="229"/>
      <c r="J2" s="229"/>
      <c r="K2" s="229"/>
      <c r="L2" s="230"/>
      <c r="M2" s="73"/>
    </row>
    <row r="3" spans="1:13" s="1" customFormat="1" ht="12.75" x14ac:dyDescent="0.2">
      <c r="A3" s="15"/>
      <c r="B3" s="15"/>
      <c r="C3" s="15"/>
      <c r="D3" s="15"/>
      <c r="E3" s="15"/>
      <c r="F3" s="15"/>
      <c r="G3" s="15"/>
      <c r="H3" s="15"/>
      <c r="I3" s="15"/>
      <c r="J3" s="15"/>
      <c r="K3" s="15"/>
      <c r="L3" s="16"/>
      <c r="M3" s="14"/>
    </row>
    <row r="4" spans="1:13" s="1" customFormat="1" ht="15" x14ac:dyDescent="0.25">
      <c r="A4" s="242" t="s">
        <v>2</v>
      </c>
      <c r="B4" s="242"/>
      <c r="C4" s="243"/>
      <c r="D4" s="243"/>
      <c r="E4" s="243"/>
      <c r="F4" s="243"/>
      <c r="G4" s="243"/>
      <c r="H4" s="243"/>
      <c r="I4" s="243"/>
      <c r="J4" s="243"/>
      <c r="K4" s="243"/>
      <c r="L4" s="243"/>
      <c r="M4" s="243"/>
    </row>
    <row r="5" spans="1:13" s="1" customFormat="1" ht="15" x14ac:dyDescent="0.25">
      <c r="A5" s="242" t="s">
        <v>41</v>
      </c>
      <c r="B5" s="242"/>
      <c r="C5" s="243"/>
      <c r="D5" s="243"/>
      <c r="E5" s="243"/>
      <c r="F5" s="243"/>
      <c r="G5" s="243"/>
      <c r="H5" s="243"/>
      <c r="I5" s="243"/>
      <c r="J5" s="243"/>
      <c r="K5" s="243"/>
      <c r="L5" s="243"/>
      <c r="M5" s="243"/>
    </row>
    <row r="6" spans="1:13" s="1" customFormat="1" ht="15" x14ac:dyDescent="0.25">
      <c r="A6" s="242" t="s">
        <v>3</v>
      </c>
      <c r="B6" s="242"/>
      <c r="C6" s="243"/>
      <c r="D6" s="243"/>
      <c r="E6" s="243"/>
      <c r="F6" s="243"/>
      <c r="G6" s="243"/>
      <c r="H6" s="243"/>
      <c r="I6" s="243"/>
      <c r="J6" s="243"/>
      <c r="K6" s="243"/>
      <c r="L6" s="243"/>
      <c r="M6" s="243"/>
    </row>
    <row r="7" spans="1:13" s="1" customFormat="1" ht="15" x14ac:dyDescent="0.25">
      <c r="A7" s="242" t="s">
        <v>5</v>
      </c>
      <c r="B7" s="242"/>
      <c r="C7" s="243"/>
      <c r="D7" s="243"/>
      <c r="E7" s="243"/>
      <c r="F7" s="243"/>
      <c r="G7" s="243"/>
      <c r="H7" s="243"/>
      <c r="I7" s="243"/>
      <c r="J7" s="243"/>
      <c r="K7" s="243"/>
      <c r="L7" s="243"/>
      <c r="M7" s="243"/>
    </row>
    <row r="8" spans="1:13" ht="12" thickBot="1" x14ac:dyDescent="0.25">
      <c r="A8" s="103"/>
      <c r="B8" s="103"/>
      <c r="C8" s="103"/>
      <c r="D8" s="103"/>
      <c r="E8" s="103"/>
      <c r="F8" s="103"/>
      <c r="G8" s="103"/>
      <c r="H8" s="103"/>
      <c r="I8" s="103"/>
      <c r="J8" s="103"/>
      <c r="K8" s="103"/>
      <c r="L8" s="99"/>
      <c r="M8" s="99"/>
    </row>
    <row r="9" spans="1:13" s="83" customFormat="1" ht="12.75" x14ac:dyDescent="0.25">
      <c r="A9" s="80" t="s">
        <v>42</v>
      </c>
      <c r="B9" s="81" t="s">
        <v>43</v>
      </c>
      <c r="C9" s="81" t="s">
        <v>44</v>
      </c>
      <c r="D9" s="81" t="s">
        <v>45</v>
      </c>
      <c r="E9" s="81" t="s">
        <v>46</v>
      </c>
      <c r="F9" s="81" t="s">
        <v>47</v>
      </c>
      <c r="G9" s="81" t="s">
        <v>48</v>
      </c>
      <c r="H9" s="81" t="s">
        <v>49</v>
      </c>
      <c r="I9" s="88"/>
      <c r="J9" s="81" t="s">
        <v>50</v>
      </c>
      <c r="K9" s="81" t="s">
        <v>51</v>
      </c>
      <c r="L9" s="81" t="s">
        <v>52</v>
      </c>
      <c r="M9" s="82" t="s">
        <v>53</v>
      </c>
    </row>
    <row r="10" spans="1:13" s="79" customFormat="1" ht="128.25" customHeight="1" thickBot="1" x14ac:dyDescent="0.3">
      <c r="A10" s="74" t="s">
        <v>54</v>
      </c>
      <c r="B10" s="75" t="s">
        <v>55</v>
      </c>
      <c r="C10" s="75" t="s">
        <v>56</v>
      </c>
      <c r="D10" s="76" t="s">
        <v>57</v>
      </c>
      <c r="E10" s="76" t="s">
        <v>58</v>
      </c>
      <c r="F10" s="75" t="s">
        <v>59</v>
      </c>
      <c r="G10" s="75" t="s">
        <v>60</v>
      </c>
      <c r="H10" s="76" t="s">
        <v>61</v>
      </c>
      <c r="I10" s="89"/>
      <c r="J10" s="76" t="s">
        <v>62</v>
      </c>
      <c r="K10" s="76" t="s">
        <v>63</v>
      </c>
      <c r="L10" s="77" t="s">
        <v>64</v>
      </c>
      <c r="M10" s="78" t="s">
        <v>65</v>
      </c>
    </row>
    <row r="11" spans="1:13" ht="34.5" customHeight="1" x14ac:dyDescent="0.2">
      <c r="A11" s="214" t="s">
        <v>66</v>
      </c>
      <c r="B11" s="217">
        <v>0.15</v>
      </c>
      <c r="C11" s="203">
        <f>+IF((OR($B$11=0,$B$13=0,$B$15=0,$B$19=0,$B$24=0,$B$27=0)),B11/SUM($B$11:$B$27),B11)</f>
        <v>0.15</v>
      </c>
      <c r="D11" s="22" t="s">
        <v>67</v>
      </c>
      <c r="E11" s="22" t="s">
        <v>68</v>
      </c>
      <c r="F11" s="104">
        <v>0.5</v>
      </c>
      <c r="G11" s="64">
        <f>+IF((OR(F11=0,F12=0)),F11/SUM(F11:F12),F11)</f>
        <v>0.5</v>
      </c>
      <c r="H11" s="23"/>
      <c r="I11" s="90"/>
      <c r="J11" s="24"/>
      <c r="K11" s="67">
        <f>(($C$11*G11))*J11</f>
        <v>0</v>
      </c>
      <c r="L11" s="39"/>
      <c r="M11" s="40"/>
    </row>
    <row r="12" spans="1:13" ht="29.25" customHeight="1" thickBot="1" x14ac:dyDescent="0.25">
      <c r="A12" s="216"/>
      <c r="B12" s="219"/>
      <c r="C12" s="205"/>
      <c r="D12" s="25" t="s">
        <v>69</v>
      </c>
      <c r="E12" s="26" t="s">
        <v>70</v>
      </c>
      <c r="F12" s="105">
        <v>0.5</v>
      </c>
      <c r="G12" s="65">
        <f>+IF((OR(F11=0,F12=0)),F12/SUM(F11:F12),F12)</f>
        <v>0.5</v>
      </c>
      <c r="H12" s="27"/>
      <c r="I12" s="90"/>
      <c r="J12" s="28"/>
      <c r="K12" s="68">
        <f>(($C$11*G12))*J12</f>
        <v>0</v>
      </c>
      <c r="L12" s="41"/>
      <c r="M12" s="42"/>
    </row>
    <row r="13" spans="1:13" ht="89.25" x14ac:dyDescent="0.2">
      <c r="A13" s="214" t="s">
        <v>71</v>
      </c>
      <c r="B13" s="217">
        <v>0.2</v>
      </c>
      <c r="C13" s="203">
        <f>+IF((OR($B$11=0,$B$13=0,$B$15=0,$B$19=0,$B$24=0,$B$27=0)),B13/SUM($B$11:$B$27),B13)</f>
        <v>0.2</v>
      </c>
      <c r="D13" s="22" t="s">
        <v>72</v>
      </c>
      <c r="E13" s="22" t="s">
        <v>73</v>
      </c>
      <c r="F13" s="104">
        <v>0.5</v>
      </c>
      <c r="G13" s="64">
        <f>+IF((OR(F13=0,F14=0)),F13/SUM(F13:F14),F13)</f>
        <v>0.5</v>
      </c>
      <c r="H13" s="23"/>
      <c r="I13" s="90"/>
      <c r="J13" s="24"/>
      <c r="K13" s="67">
        <f>($C$13*G13)*J13</f>
        <v>0</v>
      </c>
      <c r="L13" s="39"/>
      <c r="M13" s="40"/>
    </row>
    <row r="14" spans="1:13" ht="36" customHeight="1" thickBot="1" x14ac:dyDescent="0.25">
      <c r="A14" s="216"/>
      <c r="B14" s="219"/>
      <c r="C14" s="205"/>
      <c r="D14" s="25" t="s">
        <v>74</v>
      </c>
      <c r="E14" s="25" t="s">
        <v>75</v>
      </c>
      <c r="F14" s="105">
        <v>0.5</v>
      </c>
      <c r="G14" s="65">
        <f>+IF((OR(F13=0,F14=0)),F14/SUM(F13:F14),F14)</f>
        <v>0.5</v>
      </c>
      <c r="H14" s="27"/>
      <c r="I14" s="90"/>
      <c r="J14" s="28"/>
      <c r="K14" s="68">
        <f>($C$13*G14)*J14</f>
        <v>0</v>
      </c>
      <c r="L14" s="41"/>
      <c r="M14" s="42"/>
    </row>
    <row r="15" spans="1:13" ht="42.75" customHeight="1" x14ac:dyDescent="0.2">
      <c r="A15" s="214" t="s">
        <v>76</v>
      </c>
      <c r="B15" s="236">
        <v>0.15</v>
      </c>
      <c r="C15" s="239">
        <f>+IF((OR($B$11=0,$B$13=0,$B$15=0,$B$19=0,$B$24=0,$B$27=0)),B15/SUM($B$11:$B$27),B15)</f>
        <v>0.15</v>
      </c>
      <c r="D15" s="22" t="s">
        <v>77</v>
      </c>
      <c r="E15" s="22" t="s">
        <v>78</v>
      </c>
      <c r="F15" s="104">
        <v>0.25</v>
      </c>
      <c r="G15" s="64">
        <f>+IF((OR($F$15=0,$F$16=0,$F$17=0,$F$18=0)),F15/SUM($F$15:$F$18),F15)</f>
        <v>0.25</v>
      </c>
      <c r="H15" s="23"/>
      <c r="I15" s="90"/>
      <c r="J15" s="24"/>
      <c r="K15" s="67">
        <f>($C$15*G15)*J15</f>
        <v>0</v>
      </c>
      <c r="L15" s="39"/>
      <c r="M15" s="40"/>
    </row>
    <row r="16" spans="1:13" ht="31.5" customHeight="1" x14ac:dyDescent="0.2">
      <c r="A16" s="215"/>
      <c r="B16" s="237"/>
      <c r="C16" s="240"/>
      <c r="D16" s="29" t="s">
        <v>79</v>
      </c>
      <c r="E16" s="29" t="s">
        <v>80</v>
      </c>
      <c r="F16" s="106">
        <v>0.3</v>
      </c>
      <c r="G16" s="66">
        <f>+IF((OR($F$15=0,$F$16=0,$F$17=0,$F$18=0)),F16/SUM($F$15:$F$18),F16)</f>
        <v>0.3</v>
      </c>
      <c r="H16" s="30"/>
      <c r="I16" s="90"/>
      <c r="J16" s="62"/>
      <c r="K16" s="69">
        <f>($C$15*G16)*J16</f>
        <v>0</v>
      </c>
      <c r="L16" s="43"/>
      <c r="M16" s="44"/>
    </row>
    <row r="17" spans="1:13" ht="28.5" customHeight="1" x14ac:dyDescent="0.2">
      <c r="A17" s="215"/>
      <c r="B17" s="237"/>
      <c r="C17" s="240"/>
      <c r="D17" s="29" t="s">
        <v>81</v>
      </c>
      <c r="E17" s="29" t="s">
        <v>82</v>
      </c>
      <c r="F17" s="106">
        <v>0.25</v>
      </c>
      <c r="G17" s="66">
        <f>+IF((OR($F$15=0,$F$16=0,$F$17=0,$F$18=0)),F17/SUM($F$15:$F$18),F17)</f>
        <v>0.25</v>
      </c>
      <c r="H17" s="30"/>
      <c r="I17" s="90"/>
      <c r="J17" s="62"/>
      <c r="K17" s="69">
        <f>($C$15*G17)*J17</f>
        <v>0</v>
      </c>
      <c r="L17" s="43"/>
      <c r="M17" s="44"/>
    </row>
    <row r="18" spans="1:13" ht="26.25" thickBot="1" x14ac:dyDescent="0.25">
      <c r="A18" s="216"/>
      <c r="B18" s="238"/>
      <c r="C18" s="241"/>
      <c r="D18" s="25" t="s">
        <v>83</v>
      </c>
      <c r="E18" s="25" t="s">
        <v>84</v>
      </c>
      <c r="F18" s="105">
        <v>0.2</v>
      </c>
      <c r="G18" s="65">
        <f>+IF((OR($F$15=0,$F$16=0,$F$17=0,$F$18=0)),F18/SUM($F$15:$F$18),F18)</f>
        <v>0.2</v>
      </c>
      <c r="H18" s="27"/>
      <c r="I18" s="90"/>
      <c r="J18" s="28"/>
      <c r="K18" s="68">
        <f>($C$15*G18)*J18</f>
        <v>0</v>
      </c>
      <c r="L18" s="41"/>
      <c r="M18" s="42"/>
    </row>
    <row r="19" spans="1:13" ht="43.5" customHeight="1" x14ac:dyDescent="0.2">
      <c r="A19" s="214" t="s">
        <v>85</v>
      </c>
      <c r="B19" s="217">
        <v>0.15</v>
      </c>
      <c r="C19" s="203">
        <f>+IF((OR($B$11=0,$B$13=0,$B$15=0,$B$19=0,$B$24=0,$B$27=0)),B19/SUM($B$11:$B$27),B19)</f>
        <v>0.15</v>
      </c>
      <c r="D19" s="22" t="s">
        <v>86</v>
      </c>
      <c r="E19" s="22" t="s">
        <v>87</v>
      </c>
      <c r="F19" s="104">
        <v>0.2</v>
      </c>
      <c r="G19" s="64">
        <f>+IF((OR($F$19=0,$F$20=0,$F$21=0,$F$22=0,$F$23=0)),F19/SUM($F$19:$F$23),F19)</f>
        <v>0.2</v>
      </c>
      <c r="H19" s="23"/>
      <c r="I19" s="90"/>
      <c r="J19" s="24"/>
      <c r="K19" s="67">
        <f>($C$19*G19)*J19</f>
        <v>0</v>
      </c>
      <c r="L19" s="39"/>
      <c r="M19" s="40"/>
    </row>
    <row r="20" spans="1:13" ht="55.5" customHeight="1" x14ac:dyDescent="0.2">
      <c r="A20" s="215"/>
      <c r="B20" s="218"/>
      <c r="C20" s="204"/>
      <c r="D20" s="29" t="s">
        <v>88</v>
      </c>
      <c r="E20" s="29" t="s">
        <v>89</v>
      </c>
      <c r="F20" s="106">
        <v>0.25</v>
      </c>
      <c r="G20" s="66">
        <f>+IF((OR($F$19=0,$F$20=0,$F$21=0,$F$22=0,$F$23=0)),F20/SUM($F$19:$F$23),F20)</f>
        <v>0.25</v>
      </c>
      <c r="H20" s="30"/>
      <c r="I20" s="90"/>
      <c r="J20" s="62"/>
      <c r="K20" s="69">
        <f>($C$19*G20)*J20</f>
        <v>0</v>
      </c>
      <c r="L20" s="43"/>
      <c r="M20" s="44"/>
    </row>
    <row r="21" spans="1:13" ht="30" customHeight="1" x14ac:dyDescent="0.2">
      <c r="A21" s="215"/>
      <c r="B21" s="218"/>
      <c r="C21" s="204"/>
      <c r="D21" s="29" t="s">
        <v>90</v>
      </c>
      <c r="E21" s="29" t="s">
        <v>91</v>
      </c>
      <c r="F21" s="106">
        <v>0.15</v>
      </c>
      <c r="G21" s="66">
        <f>+IF((OR($F$19=0,$F$20=0,$F$21=0,$F$22=0,$F$23=0)),F21/SUM($F$19:$F$23),F21)</f>
        <v>0.15</v>
      </c>
      <c r="H21" s="30"/>
      <c r="I21" s="90"/>
      <c r="J21" s="62"/>
      <c r="K21" s="69">
        <f>($C$19*G21)*J21</f>
        <v>0</v>
      </c>
      <c r="L21" s="45"/>
      <c r="M21" s="44"/>
    </row>
    <row r="22" spans="1:13" ht="30" customHeight="1" x14ac:dyDescent="0.2">
      <c r="A22" s="215"/>
      <c r="B22" s="218"/>
      <c r="C22" s="204"/>
      <c r="D22" s="29" t="s">
        <v>92</v>
      </c>
      <c r="E22" s="29" t="s">
        <v>93</v>
      </c>
      <c r="F22" s="106">
        <v>0.3</v>
      </c>
      <c r="G22" s="66">
        <f>+IF((OR($F$19=0,$F$20=0,$F$21=0,$F$22=0,$F$23=0)),F22/SUM($F$19:$F$23),F22)</f>
        <v>0.3</v>
      </c>
      <c r="H22" s="30"/>
      <c r="I22" s="90"/>
      <c r="J22" s="62"/>
      <c r="K22" s="69">
        <f>($C$19*G22)*J22</f>
        <v>0</v>
      </c>
      <c r="L22" s="45"/>
      <c r="M22" s="44"/>
    </row>
    <row r="23" spans="1:13" ht="38.25" customHeight="1" thickBot="1" x14ac:dyDescent="0.25">
      <c r="A23" s="216"/>
      <c r="B23" s="219"/>
      <c r="C23" s="205"/>
      <c r="D23" s="25" t="s">
        <v>94</v>
      </c>
      <c r="E23" s="25" t="s">
        <v>95</v>
      </c>
      <c r="F23" s="105">
        <v>0.1</v>
      </c>
      <c r="G23" s="65">
        <f>+IF((OR($F$19=0,$F$20=0,$F$21=0,$F$22=0,$F$23=0)),F23/SUM($F$19:$F$23),F23)</f>
        <v>0.1</v>
      </c>
      <c r="H23" s="27"/>
      <c r="I23" s="90"/>
      <c r="J23" s="28"/>
      <c r="K23" s="68">
        <f>($C$19*G23)*J23</f>
        <v>0</v>
      </c>
      <c r="L23" s="46"/>
      <c r="M23" s="42"/>
    </row>
    <row r="24" spans="1:13" ht="116.25" customHeight="1" x14ac:dyDescent="0.2">
      <c r="A24" s="214" t="s">
        <v>96</v>
      </c>
      <c r="B24" s="233">
        <v>0.2</v>
      </c>
      <c r="C24" s="203">
        <f>+IF((OR($B$11=0,$B$13=0,$B$15=0,$B$19=0,$B$24=0,$B$27=0)),B24/SUM($B$11:$B$27),B24)</f>
        <v>0.2</v>
      </c>
      <c r="D24" s="31" t="s">
        <v>97</v>
      </c>
      <c r="E24" s="31" t="s">
        <v>98</v>
      </c>
      <c r="F24" s="107">
        <v>0.4</v>
      </c>
      <c r="G24" s="64">
        <f>+IF((OR($F$24=0,$F$25=0,$F$26=0)),F24/SUM($F$24:$F$26),F24)</f>
        <v>0.4</v>
      </c>
      <c r="H24" s="23"/>
      <c r="I24" s="90"/>
      <c r="J24" s="24"/>
      <c r="K24" s="67">
        <f>($C$24*G24)*J24</f>
        <v>0</v>
      </c>
      <c r="L24" s="47"/>
      <c r="M24" s="40"/>
    </row>
    <row r="25" spans="1:13" ht="131.25" customHeight="1" x14ac:dyDescent="0.2">
      <c r="A25" s="215"/>
      <c r="B25" s="234"/>
      <c r="C25" s="204"/>
      <c r="D25" s="32" t="s">
        <v>99</v>
      </c>
      <c r="E25" s="32" t="s">
        <v>100</v>
      </c>
      <c r="F25" s="108">
        <v>0.4</v>
      </c>
      <c r="G25" s="66">
        <f>+IF((OR($F$24=0,$F$25=0,$F$26=0)),F25/SUM($F$24:$F$26),F25)</f>
        <v>0.4</v>
      </c>
      <c r="H25" s="30"/>
      <c r="I25" s="90"/>
      <c r="J25" s="62"/>
      <c r="K25" s="69">
        <f>($C$24*G25)*J25</f>
        <v>0</v>
      </c>
      <c r="L25" s="48"/>
      <c r="M25" s="44"/>
    </row>
    <row r="26" spans="1:13" ht="64.5" thickBot="1" x14ac:dyDescent="0.25">
      <c r="A26" s="216"/>
      <c r="B26" s="235"/>
      <c r="C26" s="205"/>
      <c r="D26" s="26" t="s">
        <v>101</v>
      </c>
      <c r="E26" s="25" t="s">
        <v>102</v>
      </c>
      <c r="F26" s="109">
        <v>0.2</v>
      </c>
      <c r="G26" s="65">
        <f>+IF((OR($F$24=0,$F$25=0,$F$26=0)),F26/SUM($F$24:$F$26),F26)</f>
        <v>0.2</v>
      </c>
      <c r="H26" s="27"/>
      <c r="I26" s="90"/>
      <c r="J26" s="28"/>
      <c r="K26" s="68">
        <f>($C$24*G26)*J26</f>
        <v>0</v>
      </c>
      <c r="L26" s="49"/>
      <c r="M26" s="42"/>
    </row>
    <row r="27" spans="1:13" ht="32.25" customHeight="1" x14ac:dyDescent="0.2">
      <c r="A27" s="214" t="s">
        <v>103</v>
      </c>
      <c r="B27" s="217">
        <v>0.15</v>
      </c>
      <c r="C27" s="203">
        <f>+IF((OR($B$11=0,$B$13=0,$B$15=0,$B$19=0,$B$24=0,$B$27=0)),B27/SUM($B$11:$B$27),B27)</f>
        <v>0.15</v>
      </c>
      <c r="D27" s="22" t="s">
        <v>104</v>
      </c>
      <c r="E27" s="22" t="s">
        <v>105</v>
      </c>
      <c r="F27" s="104">
        <v>0.5</v>
      </c>
      <c r="G27" s="64">
        <f>+IF((OR($F$27=0,$F$28=0,$F$29=0)),F27/SUM($F$27:$F$29),F27)</f>
        <v>0.5</v>
      </c>
      <c r="H27" s="23"/>
      <c r="I27" s="90"/>
      <c r="J27" s="24"/>
      <c r="K27" s="67">
        <f>($C$27*G27)*J27</f>
        <v>0</v>
      </c>
      <c r="L27" s="50"/>
      <c r="M27" s="40"/>
    </row>
    <row r="28" spans="1:13" ht="32.25" customHeight="1" x14ac:dyDescent="0.2">
      <c r="A28" s="215"/>
      <c r="B28" s="218"/>
      <c r="C28" s="204"/>
      <c r="D28" s="29" t="s">
        <v>106</v>
      </c>
      <c r="E28" s="29" t="s">
        <v>107</v>
      </c>
      <c r="F28" s="106">
        <v>0.3</v>
      </c>
      <c r="G28" s="66">
        <f>+IF((OR($F$27=0,$F$28=0,$F$29=0)),F28/SUM($F$27:$F$29),F28)</f>
        <v>0.3</v>
      </c>
      <c r="H28" s="30"/>
      <c r="I28" s="90"/>
      <c r="J28" s="62"/>
      <c r="K28" s="69">
        <f>($C$27*G28)*J28</f>
        <v>0</v>
      </c>
      <c r="L28" s="51"/>
      <c r="M28" s="44"/>
    </row>
    <row r="29" spans="1:13" ht="33" customHeight="1" thickBot="1" x14ac:dyDescent="0.25">
      <c r="A29" s="216"/>
      <c r="B29" s="219"/>
      <c r="C29" s="205"/>
      <c r="D29" s="25" t="s">
        <v>108</v>
      </c>
      <c r="E29" s="25" t="s">
        <v>109</v>
      </c>
      <c r="F29" s="105">
        <v>0.2</v>
      </c>
      <c r="G29" s="65">
        <f>+IF((OR($F$27=0,$F$28=0,$F$29=0)),F29/SUM($F$27:$F$29),F29)</f>
        <v>0.2</v>
      </c>
      <c r="H29" s="27"/>
      <c r="I29" s="91"/>
      <c r="J29" s="28"/>
      <c r="K29" s="68">
        <f>($C$27*G29)*J29</f>
        <v>0</v>
      </c>
      <c r="L29" s="52"/>
      <c r="M29" s="42"/>
    </row>
    <row r="30" spans="1:13" ht="53.25" thickBot="1" x14ac:dyDescent="0.3">
      <c r="A30" s="33" t="s">
        <v>110</v>
      </c>
      <c r="B30" s="63">
        <f>+SUM(B11:B29)</f>
        <v>1</v>
      </c>
      <c r="C30" s="63">
        <f>+SUM(C11:C29)</f>
        <v>1</v>
      </c>
      <c r="D30" s="34"/>
      <c r="E30" s="35"/>
      <c r="F30" s="71">
        <f>SUM(F11:F29)/6</f>
        <v>1.0000000000000002</v>
      </c>
      <c r="G30" s="71">
        <f>SUM(G11:G29)/6</f>
        <v>1.0000000000000002</v>
      </c>
      <c r="H30" s="35"/>
      <c r="I30" s="36"/>
      <c r="J30" s="37" t="s">
        <v>111</v>
      </c>
      <c r="K30" s="70">
        <f>SUM(K11:K29)</f>
        <v>0</v>
      </c>
      <c r="L30" s="98"/>
      <c r="M30" s="98"/>
    </row>
    <row r="31" spans="1:13" ht="12.75" x14ac:dyDescent="0.2">
      <c r="A31" s="220"/>
      <c r="B31" s="220"/>
      <c r="C31" s="220"/>
      <c r="D31" s="220"/>
      <c r="E31" s="220"/>
      <c r="F31" s="220"/>
      <c r="G31" s="220"/>
      <c r="H31" s="220"/>
      <c r="I31" s="222"/>
      <c r="J31" s="54" t="s">
        <v>112</v>
      </c>
      <c r="K31" s="55"/>
      <c r="L31" s="98"/>
      <c r="M31" s="98"/>
    </row>
    <row r="32" spans="1:13" ht="14.25" x14ac:dyDescent="0.25">
      <c r="A32" s="220"/>
      <c r="B32" s="220"/>
      <c r="C32" s="220"/>
      <c r="D32" s="220"/>
      <c r="E32" s="220"/>
      <c r="F32" s="220"/>
      <c r="G32" s="220"/>
      <c r="H32" s="220"/>
      <c r="I32" s="222"/>
      <c r="J32" s="38" t="s">
        <v>113</v>
      </c>
      <c r="K32" s="56">
        <f>K30/4</f>
        <v>0</v>
      </c>
      <c r="L32" s="98"/>
      <c r="M32" s="98"/>
    </row>
    <row r="33" spans="1:13" ht="12.75" x14ac:dyDescent="0.2">
      <c r="A33" s="7" t="s">
        <v>21</v>
      </c>
      <c r="B33" s="15"/>
      <c r="C33" s="15"/>
      <c r="D33" s="15"/>
      <c r="E33" s="15"/>
      <c r="F33" s="15"/>
      <c r="G33" s="15"/>
      <c r="H33" s="15"/>
      <c r="I33" s="100"/>
      <c r="J33" s="12"/>
      <c r="K33" s="6"/>
      <c r="L33" s="14"/>
      <c r="M33" s="99"/>
    </row>
    <row r="34" spans="1:13" ht="52.5" customHeight="1" x14ac:dyDescent="0.2">
      <c r="A34" s="8" t="s">
        <v>22</v>
      </c>
      <c r="B34" s="199" t="s">
        <v>114</v>
      </c>
      <c r="C34" s="224"/>
      <c r="D34" s="200"/>
      <c r="E34" s="231" t="s">
        <v>115</v>
      </c>
      <c r="F34" s="232"/>
      <c r="G34" s="232"/>
      <c r="H34" s="232"/>
      <c r="I34" s="3"/>
      <c r="J34" s="97" t="s">
        <v>116</v>
      </c>
      <c r="K34" s="53">
        <f>IF(K32&lt;0.25,0,IF(AND(K32&gt;=0.25,K32&lt;0.5),D48,IF(AND(K32&gt;=0.5,K32&lt;0.6),D47,IF(AND(K32&gt;=0.6,K32&lt;0.7),D46,IF(AND(K32&gt;=0.7,K32&lt;0.85),D45,D44)))))</f>
        <v>0</v>
      </c>
      <c r="L34" s="14"/>
      <c r="M34" s="99"/>
    </row>
    <row r="35" spans="1:13" ht="22.5" x14ac:dyDescent="0.2">
      <c r="A35" s="60" t="s">
        <v>117</v>
      </c>
      <c r="B35" s="199" t="s">
        <v>118</v>
      </c>
      <c r="C35" s="200"/>
      <c r="D35" s="21" t="s">
        <v>119</v>
      </c>
      <c r="E35" s="15"/>
      <c r="F35" s="15"/>
      <c r="G35" s="15"/>
      <c r="H35" s="15"/>
      <c r="I35" s="223"/>
      <c r="J35" s="101"/>
      <c r="K35" s="212"/>
      <c r="L35" s="14"/>
      <c r="M35" s="99"/>
    </row>
    <row r="36" spans="1:13" ht="14.25" customHeight="1" x14ac:dyDescent="0.2">
      <c r="A36" s="9">
        <v>1</v>
      </c>
      <c r="B36" s="201" t="s">
        <v>120</v>
      </c>
      <c r="C36" s="202"/>
      <c r="D36" s="10" t="s">
        <v>121</v>
      </c>
      <c r="E36" s="15"/>
      <c r="F36" s="15"/>
      <c r="G36" s="15"/>
      <c r="H36" s="15"/>
      <c r="I36" s="223"/>
      <c r="J36" s="101"/>
      <c r="K36" s="212"/>
      <c r="L36" s="14"/>
      <c r="M36" s="99"/>
    </row>
    <row r="37" spans="1:13" ht="14.25" customHeight="1" x14ac:dyDescent="0.2">
      <c r="A37" s="10">
        <v>2</v>
      </c>
      <c r="B37" s="201" t="s">
        <v>122</v>
      </c>
      <c r="C37" s="202"/>
      <c r="D37" s="10" t="s">
        <v>123</v>
      </c>
      <c r="E37" s="15"/>
      <c r="F37" s="15"/>
      <c r="G37" s="15"/>
      <c r="H37" s="15"/>
      <c r="I37" s="223"/>
      <c r="J37" s="102"/>
      <c r="K37" s="212"/>
      <c r="L37" s="14"/>
      <c r="M37" s="99"/>
    </row>
    <row r="38" spans="1:13" ht="14.25" customHeight="1" x14ac:dyDescent="0.2">
      <c r="A38" s="10">
        <v>3</v>
      </c>
      <c r="B38" s="201" t="s">
        <v>124</v>
      </c>
      <c r="C38" s="202"/>
      <c r="D38" s="10" t="s">
        <v>125</v>
      </c>
      <c r="E38" s="15"/>
      <c r="F38" s="15"/>
      <c r="G38" s="15"/>
      <c r="H38" s="15"/>
      <c r="I38" s="15"/>
      <c r="J38" s="15"/>
      <c r="K38" s="15"/>
      <c r="L38" s="14"/>
      <c r="M38" s="99"/>
    </row>
    <row r="39" spans="1:13" ht="14.25" customHeight="1" x14ac:dyDescent="0.2">
      <c r="A39" s="10">
        <v>4</v>
      </c>
      <c r="B39" s="201" t="s">
        <v>126</v>
      </c>
      <c r="C39" s="202"/>
      <c r="D39" s="10" t="s">
        <v>127</v>
      </c>
      <c r="E39" s="15"/>
      <c r="F39" s="15"/>
      <c r="G39" s="15"/>
      <c r="H39" s="15"/>
      <c r="I39" s="15"/>
      <c r="J39" s="15"/>
      <c r="K39" s="15"/>
      <c r="L39" s="14"/>
      <c r="M39" s="99"/>
    </row>
    <row r="40" spans="1:13" ht="68.25" customHeight="1" x14ac:dyDescent="0.2">
      <c r="A40" s="225" t="s">
        <v>128</v>
      </c>
      <c r="B40" s="225"/>
      <c r="C40" s="225"/>
      <c r="D40" s="225"/>
      <c r="E40" s="225"/>
      <c r="F40" s="225"/>
      <c r="G40" s="225"/>
      <c r="H40" s="225"/>
      <c r="I40" s="225"/>
      <c r="J40" s="225"/>
      <c r="K40" s="225"/>
      <c r="L40" s="14"/>
      <c r="M40" s="99"/>
    </row>
    <row r="41" spans="1:13" ht="31.35" customHeight="1" x14ac:dyDescent="0.2">
      <c r="A41" s="221" t="s">
        <v>129</v>
      </c>
      <c r="B41" s="221"/>
      <c r="C41" s="221"/>
      <c r="D41" s="221"/>
      <c r="E41" s="221"/>
      <c r="F41" s="15"/>
      <c r="G41" s="15"/>
      <c r="H41" s="15"/>
      <c r="I41" s="15"/>
      <c r="J41" s="15"/>
      <c r="K41" s="15"/>
      <c r="L41" s="14"/>
      <c r="M41" s="99"/>
    </row>
    <row r="42" spans="1:13" ht="12.75" customHeight="1" x14ac:dyDescent="0.2">
      <c r="A42" s="213" t="s">
        <v>130</v>
      </c>
      <c r="B42" s="206" t="s">
        <v>131</v>
      </c>
      <c r="C42" s="207"/>
      <c r="D42" s="59" t="s">
        <v>132</v>
      </c>
      <c r="E42" s="103"/>
      <c r="F42" s="15"/>
      <c r="G42" s="15"/>
      <c r="H42" s="15"/>
      <c r="I42" s="15"/>
      <c r="J42" s="15"/>
      <c r="K42" s="15"/>
      <c r="L42" s="14"/>
      <c r="M42" s="99"/>
    </row>
    <row r="43" spans="1:13" ht="21.75" customHeight="1" x14ac:dyDescent="0.2">
      <c r="A43" s="213"/>
      <c r="B43" s="208"/>
      <c r="C43" s="209"/>
      <c r="D43" s="11" t="s">
        <v>133</v>
      </c>
      <c r="E43" s="103"/>
      <c r="F43" s="15"/>
      <c r="G43" s="15"/>
      <c r="H43" s="15"/>
      <c r="I43" s="15"/>
      <c r="J43" s="15"/>
      <c r="K43" s="15"/>
      <c r="L43" s="14"/>
      <c r="M43" s="99"/>
    </row>
    <row r="44" spans="1:13" ht="18" customHeight="1" x14ac:dyDescent="0.2">
      <c r="A44" s="61" t="s">
        <v>134</v>
      </c>
      <c r="B44" s="197" t="s">
        <v>135</v>
      </c>
      <c r="C44" s="198"/>
      <c r="D44" s="57">
        <v>1</v>
      </c>
      <c r="E44" s="103"/>
      <c r="F44" s="15"/>
      <c r="G44" s="15"/>
      <c r="H44" s="15"/>
      <c r="I44" s="15"/>
      <c r="J44" s="15"/>
      <c r="K44" s="15"/>
      <c r="L44" s="14"/>
      <c r="M44" s="99"/>
    </row>
    <row r="45" spans="1:13" ht="18" customHeight="1" x14ac:dyDescent="0.2">
      <c r="A45" s="61" t="s">
        <v>136</v>
      </c>
      <c r="B45" s="197" t="s">
        <v>137</v>
      </c>
      <c r="C45" s="198"/>
      <c r="D45" s="58">
        <v>0.9</v>
      </c>
      <c r="E45" s="103"/>
      <c r="F45" s="15"/>
      <c r="G45" s="15"/>
      <c r="H45" s="15"/>
      <c r="I45" s="15"/>
      <c r="J45" s="15"/>
      <c r="K45" s="15"/>
      <c r="L45" s="14"/>
      <c r="M45" s="99"/>
    </row>
    <row r="46" spans="1:13" ht="18" customHeight="1" x14ac:dyDescent="0.2">
      <c r="A46" s="61" t="s">
        <v>138</v>
      </c>
      <c r="B46" s="197" t="s">
        <v>139</v>
      </c>
      <c r="C46" s="198"/>
      <c r="D46" s="58">
        <v>0.8</v>
      </c>
      <c r="E46" s="103"/>
      <c r="F46" s="15"/>
      <c r="G46" s="15"/>
      <c r="H46" s="15"/>
      <c r="I46" s="15"/>
      <c r="J46" s="15"/>
      <c r="K46" s="15"/>
      <c r="L46" s="14"/>
      <c r="M46" s="99"/>
    </row>
    <row r="47" spans="1:13" ht="18" customHeight="1" x14ac:dyDescent="0.2">
      <c r="A47" s="61" t="s">
        <v>140</v>
      </c>
      <c r="B47" s="197" t="s">
        <v>141</v>
      </c>
      <c r="C47" s="198"/>
      <c r="D47" s="58">
        <v>0.7</v>
      </c>
      <c r="E47" s="103"/>
      <c r="F47" s="15"/>
      <c r="G47" s="15"/>
      <c r="H47" s="15"/>
      <c r="I47" s="15"/>
      <c r="J47" s="15"/>
      <c r="K47" s="15"/>
      <c r="L47" s="99"/>
      <c r="M47" s="99"/>
    </row>
    <row r="48" spans="1:13" ht="18" customHeight="1" x14ac:dyDescent="0.2">
      <c r="A48" s="61" t="s">
        <v>142</v>
      </c>
      <c r="B48" s="197" t="s">
        <v>143</v>
      </c>
      <c r="C48" s="198"/>
      <c r="D48" s="58">
        <v>0.5</v>
      </c>
      <c r="E48" s="103"/>
      <c r="F48" s="15"/>
      <c r="G48" s="15"/>
      <c r="H48" s="15"/>
      <c r="I48" s="15"/>
      <c r="J48" s="15"/>
      <c r="K48" s="15"/>
      <c r="L48" s="99"/>
      <c r="M48" s="99"/>
    </row>
    <row r="49" spans="1:13" ht="12" customHeight="1" x14ac:dyDescent="0.2">
      <c r="A49" s="18"/>
      <c r="B49" s="19"/>
      <c r="C49" s="19"/>
      <c r="D49" s="20"/>
      <c r="F49" s="1"/>
      <c r="G49" s="1"/>
      <c r="H49" s="1"/>
      <c r="I49" s="1"/>
      <c r="J49" s="1"/>
      <c r="K49" s="1"/>
    </row>
    <row r="50" spans="1:13" ht="53.25" customHeight="1" x14ac:dyDescent="0.2">
      <c r="A50" s="210"/>
      <c r="B50" s="211"/>
      <c r="C50" s="211"/>
      <c r="D50" s="211"/>
      <c r="E50" s="211"/>
      <c r="F50" s="211"/>
      <c r="G50" s="211"/>
      <c r="H50" s="211"/>
      <c r="I50" s="211"/>
      <c r="J50" s="211"/>
      <c r="K50" s="211"/>
      <c r="L50" s="211"/>
      <c r="M50" s="211"/>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92" t="s">
        <v>144</v>
      </c>
    </row>
    <row r="2" spans="1:1" ht="13.5" customHeight="1" x14ac:dyDescent="0.25">
      <c r="A2" s="5"/>
    </row>
    <row r="3" spans="1:1" ht="24.95" customHeight="1" x14ac:dyDescent="0.25">
      <c r="A3" s="5" t="s">
        <v>145</v>
      </c>
    </row>
    <row r="4" spans="1:1" ht="24.95" customHeight="1" x14ac:dyDescent="0.25">
      <c r="A4" s="5" t="s">
        <v>146</v>
      </c>
    </row>
    <row r="5" spans="1:1" ht="30" customHeight="1" x14ac:dyDescent="0.25">
      <c r="A5" s="5" t="s">
        <v>147</v>
      </c>
    </row>
    <row r="6" spans="1:1" ht="24.95" customHeight="1" x14ac:dyDescent="0.25">
      <c r="A6" s="5" t="s">
        <v>148</v>
      </c>
    </row>
    <row r="7" spans="1:1" ht="12" customHeight="1" x14ac:dyDescent="0.25">
      <c r="A7" s="5"/>
    </row>
    <row r="8" spans="1:1" ht="24.95" customHeight="1" x14ac:dyDescent="0.25">
      <c r="A8" s="17" t="s">
        <v>149</v>
      </c>
    </row>
    <row r="9" spans="1:1" ht="15" x14ac:dyDescent="0.25">
      <c r="A9" s="93" t="s">
        <v>150</v>
      </c>
    </row>
    <row r="10" spans="1:1" ht="15" x14ac:dyDescent="0.25">
      <c r="A10" s="93" t="s">
        <v>151</v>
      </c>
    </row>
    <row r="11" spans="1:1" ht="15" x14ac:dyDescent="0.25">
      <c r="A11" s="93"/>
    </row>
    <row r="12" spans="1:1" ht="15" x14ac:dyDescent="0.25">
      <c r="A12" s="93"/>
    </row>
    <row r="13" spans="1:1" ht="15" x14ac:dyDescent="0.25">
      <c r="A13" s="93"/>
    </row>
    <row r="14" spans="1:1" ht="15" x14ac:dyDescent="0.25">
      <c r="A14" s="93"/>
    </row>
    <row r="15" spans="1:1" ht="15" x14ac:dyDescent="0.25">
      <c r="A15" s="93"/>
    </row>
    <row r="16" spans="1:1" ht="15" x14ac:dyDescent="0.25">
      <c r="A16" s="93"/>
    </row>
    <row r="17" spans="1:1" ht="24.95" customHeight="1" x14ac:dyDescent="0.25">
      <c r="A17" s="17" t="s">
        <v>152</v>
      </c>
    </row>
    <row r="18" spans="1:1" ht="60" x14ac:dyDescent="0.25">
      <c r="A18" s="93" t="s">
        <v>153</v>
      </c>
    </row>
    <row r="19" spans="1:1" ht="15" x14ac:dyDescent="0.25">
      <c r="A19" s="93" t="s">
        <v>154</v>
      </c>
    </row>
    <row r="20" spans="1:1" ht="15" x14ac:dyDescent="0.25">
      <c r="A20" s="93" t="s">
        <v>155</v>
      </c>
    </row>
    <row r="21" spans="1:1" ht="15" x14ac:dyDescent="0.25">
      <c r="A21" s="93" t="s">
        <v>156</v>
      </c>
    </row>
    <row r="22" spans="1:1" ht="15" x14ac:dyDescent="0.25">
      <c r="A22" s="93" t="s">
        <v>157</v>
      </c>
    </row>
    <row r="23" spans="1:1" ht="15" x14ac:dyDescent="0.25">
      <c r="A23" s="93" t="s">
        <v>158</v>
      </c>
    </row>
    <row r="24" spans="1:1" ht="15" x14ac:dyDescent="0.25">
      <c r="A24" s="93" t="s">
        <v>159</v>
      </c>
    </row>
    <row r="25" spans="1:1" ht="15" x14ac:dyDescent="0.25">
      <c r="A25" s="94" t="s">
        <v>151</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3" customWidth="1"/>
    <col min="13" max="16384" width="9.140625" style="2"/>
  </cols>
  <sheetData>
    <row r="1" spans="1:12" s="1" customFormat="1" ht="30" customHeight="1" x14ac:dyDescent="0.2">
      <c r="A1" s="244" t="s">
        <v>160</v>
      </c>
      <c r="B1" s="245"/>
      <c r="C1" s="245"/>
      <c r="D1" s="245"/>
      <c r="E1" s="245"/>
      <c r="F1" s="245"/>
      <c r="G1" s="245"/>
      <c r="H1" s="245"/>
      <c r="I1" s="245"/>
      <c r="J1" s="245"/>
      <c r="K1" s="245"/>
      <c r="L1" s="246"/>
    </row>
    <row r="2" spans="1:12" s="1" customFormat="1" ht="21" customHeight="1" x14ac:dyDescent="0.2">
      <c r="A2" s="247" t="s">
        <v>2</v>
      </c>
      <c r="B2" s="248"/>
      <c r="C2" s="249" t="s">
        <v>161</v>
      </c>
      <c r="D2" s="249"/>
      <c r="E2" s="249"/>
      <c r="F2" s="249"/>
      <c r="G2" s="249"/>
      <c r="H2" s="249"/>
      <c r="I2" s="249"/>
      <c r="J2" s="249"/>
      <c r="K2" s="249"/>
      <c r="L2" s="250"/>
    </row>
    <row r="3" spans="1:12" s="1" customFormat="1" ht="83.25" customHeight="1" x14ac:dyDescent="0.2">
      <c r="A3" s="251" t="s">
        <v>41</v>
      </c>
      <c r="B3" s="252"/>
      <c r="C3" s="253" t="s">
        <v>162</v>
      </c>
      <c r="D3" s="254"/>
      <c r="E3" s="254"/>
      <c r="F3" s="254"/>
      <c r="G3" s="254"/>
      <c r="H3" s="254"/>
      <c r="I3" s="254"/>
      <c r="J3" s="254"/>
      <c r="K3" s="254"/>
      <c r="L3" s="255"/>
    </row>
    <row r="4" spans="1:12" s="1" customFormat="1" ht="81.75" customHeight="1" x14ac:dyDescent="0.2">
      <c r="A4" s="251" t="s">
        <v>5</v>
      </c>
      <c r="B4" s="252"/>
      <c r="C4" s="253" t="s">
        <v>163</v>
      </c>
      <c r="D4" s="254"/>
      <c r="E4" s="254"/>
      <c r="F4" s="254"/>
      <c r="G4" s="254"/>
      <c r="H4" s="254"/>
      <c r="I4" s="254"/>
      <c r="J4" s="254"/>
      <c r="K4" s="254"/>
      <c r="L4" s="255"/>
    </row>
    <row r="5" spans="1:12" s="1" customFormat="1" ht="25.5" customHeight="1" x14ac:dyDescent="0.2">
      <c r="A5" s="262" t="s">
        <v>164</v>
      </c>
      <c r="B5" s="263"/>
      <c r="C5" s="263"/>
      <c r="D5" s="263"/>
      <c r="E5" s="263"/>
      <c r="F5" s="263"/>
      <c r="G5" s="263"/>
      <c r="H5" s="263"/>
      <c r="I5" s="263"/>
      <c r="J5" s="263"/>
      <c r="K5" s="263"/>
      <c r="L5" s="264"/>
    </row>
    <row r="6" spans="1:12" s="84" customFormat="1" ht="149.25" customHeight="1" x14ac:dyDescent="0.25">
      <c r="A6" s="85" t="s">
        <v>165</v>
      </c>
      <c r="B6" s="265" t="s">
        <v>166</v>
      </c>
      <c r="C6" s="260"/>
      <c r="D6" s="260"/>
      <c r="E6" s="260"/>
      <c r="F6" s="260"/>
      <c r="G6" s="260"/>
      <c r="H6" s="260"/>
      <c r="I6" s="260"/>
      <c r="J6" s="260"/>
      <c r="K6" s="260"/>
      <c r="L6" s="261"/>
    </row>
    <row r="7" spans="1:12" s="84" customFormat="1" ht="69.75" customHeight="1" x14ac:dyDescent="0.25">
      <c r="A7" s="85" t="s">
        <v>167</v>
      </c>
      <c r="B7" s="266" t="s">
        <v>168</v>
      </c>
      <c r="C7" s="260"/>
      <c r="D7" s="260"/>
      <c r="E7" s="260"/>
      <c r="F7" s="260"/>
      <c r="G7" s="260"/>
      <c r="H7" s="260"/>
      <c r="I7" s="260"/>
      <c r="J7" s="260"/>
      <c r="K7" s="260"/>
      <c r="L7" s="261"/>
    </row>
    <row r="8" spans="1:12" s="84" customFormat="1" ht="157.5" customHeight="1" x14ac:dyDescent="0.25">
      <c r="A8" s="85" t="s">
        <v>169</v>
      </c>
      <c r="B8" s="265" t="s">
        <v>170</v>
      </c>
      <c r="C8" s="260"/>
      <c r="D8" s="260"/>
      <c r="E8" s="260"/>
      <c r="F8" s="260"/>
      <c r="G8" s="260"/>
      <c r="H8" s="260"/>
      <c r="I8" s="260"/>
      <c r="J8" s="260"/>
      <c r="K8" s="260"/>
      <c r="L8" s="261"/>
    </row>
    <row r="9" spans="1:12" s="84" customFormat="1" ht="70.5" customHeight="1" x14ac:dyDescent="0.25">
      <c r="A9" s="85" t="s">
        <v>171</v>
      </c>
      <c r="B9" s="266" t="s">
        <v>184</v>
      </c>
      <c r="C9" s="260"/>
      <c r="D9" s="260"/>
      <c r="E9" s="260"/>
      <c r="F9" s="260"/>
      <c r="G9" s="260"/>
      <c r="H9" s="260"/>
      <c r="I9" s="260"/>
      <c r="J9" s="260"/>
      <c r="K9" s="260"/>
      <c r="L9" s="261"/>
    </row>
    <row r="10" spans="1:12" s="1" customFormat="1" ht="25.5" customHeight="1" x14ac:dyDescent="0.2">
      <c r="A10" s="262" t="s">
        <v>172</v>
      </c>
      <c r="B10" s="263"/>
      <c r="C10" s="263"/>
      <c r="D10" s="263"/>
      <c r="E10" s="263"/>
      <c r="F10" s="263"/>
      <c r="G10" s="263"/>
      <c r="H10" s="263"/>
      <c r="I10" s="263"/>
      <c r="J10" s="263"/>
      <c r="K10" s="263"/>
      <c r="L10" s="264"/>
    </row>
    <row r="11" spans="1:12" s="84" customFormat="1" ht="78" customHeight="1" x14ac:dyDescent="0.25">
      <c r="A11" s="86" t="s">
        <v>173</v>
      </c>
      <c r="B11" s="259" t="s">
        <v>182</v>
      </c>
      <c r="C11" s="260"/>
      <c r="D11" s="260"/>
      <c r="E11" s="260"/>
      <c r="F11" s="260"/>
      <c r="G11" s="260"/>
      <c r="H11" s="260"/>
      <c r="I11" s="260"/>
      <c r="J11" s="260"/>
      <c r="K11" s="260"/>
      <c r="L11" s="261"/>
    </row>
    <row r="12" spans="1:12" s="84" customFormat="1" ht="61.5" customHeight="1" x14ac:dyDescent="0.25">
      <c r="A12" s="86" t="s">
        <v>174</v>
      </c>
      <c r="B12" s="259" t="s">
        <v>175</v>
      </c>
      <c r="C12" s="260"/>
      <c r="D12" s="260"/>
      <c r="E12" s="260"/>
      <c r="F12" s="260"/>
      <c r="G12" s="260"/>
      <c r="H12" s="260"/>
      <c r="I12" s="260"/>
      <c r="J12" s="260"/>
      <c r="K12" s="260"/>
      <c r="L12" s="261"/>
    </row>
    <row r="13" spans="1:12" s="84" customFormat="1" ht="96.75" customHeight="1" x14ac:dyDescent="0.25">
      <c r="A13" s="86" t="s">
        <v>176</v>
      </c>
      <c r="B13" s="259" t="s">
        <v>177</v>
      </c>
      <c r="C13" s="260"/>
      <c r="D13" s="260"/>
      <c r="E13" s="260"/>
      <c r="F13" s="260"/>
      <c r="G13" s="260"/>
      <c r="H13" s="260"/>
      <c r="I13" s="260"/>
      <c r="J13" s="260"/>
      <c r="K13" s="260"/>
      <c r="L13" s="261"/>
    </row>
    <row r="14" spans="1:12" ht="12.75" x14ac:dyDescent="0.2">
      <c r="A14" s="270"/>
      <c r="B14" s="271"/>
      <c r="C14" s="271"/>
      <c r="D14" s="271"/>
      <c r="E14" s="271"/>
      <c r="F14" s="271"/>
      <c r="G14" s="271"/>
      <c r="H14" s="271"/>
      <c r="I14" s="271"/>
      <c r="J14" s="271"/>
      <c r="K14" s="271"/>
      <c r="L14" s="272"/>
    </row>
    <row r="15" spans="1:12" s="84" customFormat="1" ht="114.75" customHeight="1" x14ac:dyDescent="0.25">
      <c r="A15" s="87" t="s">
        <v>178</v>
      </c>
      <c r="B15" s="267" t="s">
        <v>179</v>
      </c>
      <c r="C15" s="268"/>
      <c r="D15" s="268"/>
      <c r="E15" s="268"/>
      <c r="F15" s="268"/>
      <c r="G15" s="268"/>
      <c r="H15" s="268"/>
      <c r="I15" s="268"/>
      <c r="J15" s="268"/>
      <c r="K15" s="268"/>
      <c r="L15" s="269"/>
    </row>
    <row r="16" spans="1:12" s="96" customFormat="1" ht="65.25" customHeight="1" x14ac:dyDescent="0.2">
      <c r="A16" s="95" t="s">
        <v>180</v>
      </c>
      <c r="B16" s="256" t="s">
        <v>181</v>
      </c>
      <c r="C16" s="257"/>
      <c r="D16" s="257"/>
      <c r="E16" s="257"/>
      <c r="F16" s="257"/>
      <c r="G16" s="257"/>
      <c r="H16" s="257"/>
      <c r="I16" s="257"/>
      <c r="J16" s="257"/>
      <c r="K16" s="257"/>
      <c r="L16" s="258"/>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SIMONA BUONO</cp:lastModifiedBy>
  <cp:revision/>
  <dcterms:created xsi:type="dcterms:W3CDTF">2014-11-14T17:12:20Z</dcterms:created>
  <dcterms:modified xsi:type="dcterms:W3CDTF">2024-04-10T12:24:32Z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