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425"/>
  <workbookPr defaultThemeVersion="124226"/>
  <mc:AlternateContent xmlns:mc="http://schemas.openxmlformats.org/markup-compatibility/2006">
    <mc:Choice Requires="x15">
      <x15ac:absPath xmlns:x15ac="http://schemas.microsoft.com/office/spreadsheetml/2010/11/ac" url="D:\Segreing\Obiettivi\2024\Obiettivi_CU\"/>
    </mc:Choice>
  </mc:AlternateContent>
  <xr:revisionPtr revIDLastSave="0" documentId="13_ncr:1_{07DB412D-3353-4B22-B719-90D67A7CA4BA}" xr6:coauthVersionLast="47" xr6:coauthVersionMax="47" xr10:uidLastSave="{00000000-0000-0000-0000-000000000000}"/>
  <bookViews>
    <workbookView xWindow="-108" yWindow="-108" windowWidth="23256" windowHeight="12576" tabRatio="791" xr2:uid="{00000000-000D-0000-FFFF-FFFF00000000}"/>
  </bookViews>
  <sheets>
    <sheet name="Scheda Ass,Mon,Sint Obiettivi" sheetId="7" r:id="rId1"/>
    <sheet name="Scheda comportamenti D_ resp" sheetId="8" r:id="rId2"/>
    <sheet name="RELAZIONE DI SINTESI" sheetId="9" r:id="rId3"/>
    <sheet name="Istruzioni Compilazione" sheetId="11" r:id="rId4"/>
  </sheets>
  <definedNames>
    <definedName name="_xlnm.Print_Area" localSheetId="3">'Istruzioni Compilazione'!$A$1:$L$16</definedName>
    <definedName name="_xlnm.Print_Area" localSheetId="0">'Scheda Ass,Mon,Sint Obiettivi'!$A$1:$T$17</definedName>
    <definedName name="_xlnm.Print_Area" localSheetId="1">'Scheda comportamenti D_ resp'!$A$1:$M$48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4" i="8" l="1"/>
  <c r="C7" i="8"/>
  <c r="C6" i="8"/>
  <c r="C5" i="8"/>
  <c r="O9" i="7" l="1"/>
  <c r="O10" i="7"/>
  <c r="O11" i="7"/>
  <c r="O12" i="7"/>
  <c r="O8" i="7"/>
  <c r="S9" i="7" l="1"/>
  <c r="S10" i="7"/>
  <c r="S11" i="7"/>
  <c r="S12" i="7"/>
  <c r="S8" i="7"/>
  <c r="G23" i="8"/>
  <c r="G22" i="8"/>
  <c r="G21" i="8"/>
  <c r="G20" i="8"/>
  <c r="G19" i="8"/>
  <c r="G18" i="8"/>
  <c r="G17" i="8"/>
  <c r="G16" i="8"/>
  <c r="G15" i="8"/>
  <c r="G29" i="8"/>
  <c r="G28" i="8"/>
  <c r="G27" i="8"/>
  <c r="G26" i="8"/>
  <c r="G25" i="8"/>
  <c r="G24" i="8"/>
  <c r="G14" i="8"/>
  <c r="G13" i="8"/>
  <c r="G12" i="8"/>
  <c r="G11" i="8"/>
  <c r="S13" i="7" l="1"/>
  <c r="C27" i="8"/>
  <c r="K28" i="8" s="1"/>
  <c r="C24" i="8"/>
  <c r="C19" i="8"/>
  <c r="C15" i="8"/>
  <c r="C13" i="8"/>
  <c r="C11" i="8"/>
  <c r="K11" i="8" l="1"/>
  <c r="K12" i="8"/>
  <c r="K17" i="8"/>
  <c r="K18" i="8"/>
  <c r="K15" i="8"/>
  <c r="K16" i="8"/>
  <c r="K27" i="8"/>
  <c r="K13" i="8"/>
  <c r="K14" i="8"/>
  <c r="K21" i="8"/>
  <c r="K20" i="8"/>
  <c r="K23" i="8"/>
  <c r="K19" i="8"/>
  <c r="K22" i="8"/>
  <c r="K29" i="8"/>
  <c r="K25" i="8"/>
  <c r="K24" i="8"/>
  <c r="K26" i="8"/>
  <c r="G30" i="8"/>
  <c r="C30" i="8" l="1"/>
  <c r="F30" i="8" l="1"/>
  <c r="K30" i="8" l="1"/>
  <c r="K32" i="8" s="1"/>
  <c r="K34" i="8" l="1"/>
  <c r="C13" i="7" l="1"/>
  <c r="B30" i="8"/>
</calcChain>
</file>

<file path=xl/sharedStrings.xml><?xml version="1.0" encoding="utf-8"?>
<sst xmlns="http://schemas.openxmlformats.org/spreadsheetml/2006/main" count="213" uniqueCount="202">
  <si>
    <t>SCHEDA  DI VALUTAZIONE DEGLI OBIETTIVI OPERATIVI PER IL PERSONALE CAT. D  RESPONSABILE DI STRUTTURA</t>
  </si>
  <si>
    <t>Scheda per l'assegnazione, i monitoraggi, la sintesi e l'autovalutazione dei risultati raggiunti</t>
  </si>
  <si>
    <t>Periodo di valutazione:</t>
  </si>
  <si>
    <t>Nome valutato/a (cat. D):</t>
  </si>
  <si>
    <t>Soggetto valutatore:</t>
    <phoneticPr fontId="8" type="noConversion"/>
  </si>
  <si>
    <t>Struttura di afferenza:</t>
  </si>
  <si>
    <t>Nr. Obiettivo</t>
  </si>
  <si>
    <t>Obiettivo</t>
  </si>
  <si>
    <t>Peso</t>
  </si>
  <si>
    <t>Indicatore</t>
  </si>
  <si>
    <t xml:space="preserve">Target </t>
    <phoneticPr fontId="8" type="noConversion"/>
  </si>
  <si>
    <t>Monitoraggio
Risultato intermedio al 30 giugno (da trasmettere entro il 15 luglio)</t>
  </si>
  <si>
    <t>Scostamento</t>
    <phoneticPr fontId="8" type="noConversion"/>
  </si>
  <si>
    <t>Monitoraggio
Risultato intermedio al 31 ottobre (da trasmettere entro il 15 novembre)</t>
  </si>
  <si>
    <t>Sintesi dei risultati raggiunti al 31 dicembre
(da trasmettere entro il 15 febbraio 2025)</t>
  </si>
  <si>
    <t>Scostamento</t>
  </si>
  <si>
    <t>Risultato Raggiunto (%)
(**)</t>
  </si>
  <si>
    <t>Punteggio in autovalutazione (*)</t>
  </si>
  <si>
    <t>Punteggio in valutazione (*)</t>
  </si>
  <si>
    <t>Punteggio valutato rispetto al peso dell'obiettivo
(%)</t>
  </si>
  <si>
    <r>
      <rPr>
        <b/>
        <u/>
        <sz val="11"/>
        <rFont val="Calibri"/>
        <family val="2"/>
      </rPr>
      <t>Commento a cura del soggetto valutatore</t>
    </r>
    <r>
      <rPr>
        <b/>
        <sz val="11"/>
        <rFont val="Calibri"/>
        <family val="2"/>
      </rPr>
      <t xml:space="preserve">  (***) </t>
    </r>
  </si>
  <si>
    <t>…</t>
  </si>
  <si>
    <t>Punteggio valutazione finale connesso al raggiungimento degli obiettivi</t>
  </si>
  <si>
    <t>Legenda:</t>
  </si>
  <si>
    <t>Punteggio</t>
  </si>
  <si>
    <t xml:space="preserve">1 = </t>
  </si>
  <si>
    <t>2 =</t>
  </si>
  <si>
    <t xml:space="preserve">3 = </t>
  </si>
  <si>
    <t xml:space="preserve">4 = </t>
  </si>
  <si>
    <t>per la Autovalutazione e per la Valutazione (*):</t>
  </si>
  <si>
    <t xml:space="preserve">MOLTO inferiore alle attese </t>
  </si>
  <si>
    <t>ABBASTANZA inferiore alle attese</t>
  </si>
  <si>
    <t>DI POCO inferiore alle attese</t>
  </si>
  <si>
    <t>IN LINEA con o SUPERIORE alle attese</t>
  </si>
  <si>
    <t xml:space="preserve">Commento a cura del soggetto valutatore  (***) </t>
  </si>
  <si>
    <t>Il commento/motivazione in relazione alla singola voce è obbligatorio nel caso di scostamento in positivo o in negativo del punteggio di valutazione rispetto al punteggio di autovalutazione</t>
  </si>
  <si>
    <t>Percentuale (**):</t>
  </si>
  <si>
    <t>(fino a 60% di raggiungimento dell'obiettivo)</t>
  </si>
  <si>
    <t>(da 61% a 80% di raggiungimento dell'obiettivo)</t>
  </si>
  <si>
    <t>(da 81% a 90%  di raggiungimento dell'obiettivo)</t>
  </si>
  <si>
    <t>(da 91% a 100% di raggiungimento dell'obiettivo)</t>
  </si>
  <si>
    <t>SCHEDA  DI VALUTAZIONE DEI COMPORTAMENTI PER IL PERSONALE DI CATEGORIA D RESPONSABILE DI STRUTTURA</t>
  </si>
  <si>
    <t>Trasmissione ENTRO IL 15/02/2025 al Valutatore e da questo trasmessa ad URSTA ENTRO IL 29/02/2025 con riferimento ai comportamenti resi in tutto l’anno 2024</t>
  </si>
  <si>
    <t xml:space="preserve">Soggetto valutatore: </t>
  </si>
  <si>
    <t>A</t>
  </si>
  <si>
    <t>B</t>
  </si>
  <si>
    <t>C</t>
  </si>
  <si>
    <t>D</t>
  </si>
  <si>
    <t>E</t>
  </si>
  <si>
    <t>F</t>
  </si>
  <si>
    <t>G</t>
  </si>
  <si>
    <t>H</t>
  </si>
  <si>
    <t>I</t>
  </si>
  <si>
    <t>L</t>
  </si>
  <si>
    <t>M</t>
  </si>
  <si>
    <t>N</t>
  </si>
  <si>
    <t>Comportamenti</t>
  </si>
  <si>
    <t>PESO</t>
  </si>
  <si>
    <t>PESO COMPORTAMENTI NORMALIZZATO</t>
  </si>
  <si>
    <t>Indicatori</t>
  </si>
  <si>
    <t>Domanda di controllo</t>
  </si>
  <si>
    <t>Peso Indicatori</t>
  </si>
  <si>
    <t>Peso Indicatori Normalizzato</t>
  </si>
  <si>
    <t>Punteggio auto valutaz. 
(1-4)</t>
  </si>
  <si>
    <t>Punteggio valutaz. 
(1-4)</t>
  </si>
  <si>
    <t>Punteggio ponderato (C*G)*I</t>
  </si>
  <si>
    <r>
      <rPr>
        <b/>
        <u/>
        <sz val="10"/>
        <rFont val="Calibri"/>
        <family val="2"/>
      </rPr>
      <t>Commento a cura del soggetto valutato</t>
    </r>
    <r>
      <rPr>
        <sz val="10"/>
        <rFont val="Calibri"/>
        <family val="2"/>
      </rPr>
      <t xml:space="preserve">
Il commento/motivazione in relazione alla singola voce è obbligatorio in caso di punteggio di Autovalutazione pari a  4. 
</t>
    </r>
  </si>
  <si>
    <r>
      <rPr>
        <b/>
        <sz val="10"/>
        <rFont val="Calibri"/>
        <family val="2"/>
      </rPr>
      <t xml:space="preserve">Commento a cura del </t>
    </r>
    <r>
      <rPr>
        <b/>
        <u/>
        <sz val="10"/>
        <rFont val="Calibri"/>
        <family val="2"/>
      </rPr>
      <t>soggetto valutatore</t>
    </r>
    <r>
      <rPr>
        <u/>
        <sz val="10"/>
        <rFont val="Calibri"/>
        <family val="2"/>
      </rPr>
      <t xml:space="preserve">
</t>
    </r>
    <r>
      <rPr>
        <sz val="10"/>
        <rFont val="Calibri"/>
        <family val="2"/>
      </rPr>
      <t xml:space="preserve">
Il commento/motivazione in relazione alla singola voce è obbligatorio nel caso di scostamento in positivo o in negativo del punteggio di valutazione rispetto al punteggio di autovalutazione</t>
    </r>
  </si>
  <si>
    <t>Capacità di raggiungimento obiettivi complessivi</t>
  </si>
  <si>
    <t>A.1 Orientamento al risultato</t>
  </si>
  <si>
    <t>Persegue in modo completo e coordinato i risultati attesi, riducendo il   numero di criticità e di problemi?</t>
  </si>
  <si>
    <t>A.2 Controllo costi e tempi</t>
  </si>
  <si>
    <t>Dimostra attenzione all'efficienza e all'economicità e al pieno rispetto dei tempi?</t>
  </si>
  <si>
    <t>Orientamento all'utente (interno/esterno)</t>
  </si>
  <si>
    <t>B.1 Comunicazione con l'utenza anche a distanza</t>
  </si>
  <si>
    <t xml:space="preserve">Monitora il costante e corretto utilizzo, presso la propria struttura, dei CANALI per la COMUNICAZIONE anche a distanza con gli utenti interni ed esterni (incluso il servizio di portabilità del recapito telefonico di ufficio in caso di prestazione in modalità agile) e del rispetto delle relative fasce orarie, in aderenza a quanto pubblicato sul sito web di Ateneo nella pagina della struttura? </t>
  </si>
  <si>
    <t>B.2 Qualità e gestione disservizio</t>
  </si>
  <si>
    <t>Riconosce la non conformità con gli standard previsti e reagisce tempestivamente, adottando adeguate misure con gli utenti?</t>
  </si>
  <si>
    <t>Leadership</t>
  </si>
  <si>
    <t>C.1 Ricerca ed implementazione di soluzioni innovative</t>
  </si>
  <si>
    <t>È orientato/a alla ricerca di ipotesi di innovazione (analisi del contesto, confronti con l'esterno, ecc.) ed attua misure innovative, preparando il contesto al cambiamento?</t>
  </si>
  <si>
    <t>C.2 Autorevolezza nel proprio ruolo</t>
  </si>
  <si>
    <t>Guida con autorevolezza e stile appropriato il proprio gruppo e le interazioni con l'esterno?</t>
  </si>
  <si>
    <t>C.3 Capacità di gestione del conflitto</t>
  </si>
  <si>
    <t>Attua modalità di gestione delle dinamiche conflittuali favorendo la negoziazione e cooperazione?</t>
  </si>
  <si>
    <t>C.4 Sensibilità al clima organizzativo</t>
  </si>
  <si>
    <t>Adotta iniziative orientate alla rimozione delle situazioni di disagio?</t>
  </si>
  <si>
    <t>Gestione e valorizzazione dei collaboratori</t>
  </si>
  <si>
    <t>D.1 Approccio per obiettivi nella gestione della struttura</t>
  </si>
  <si>
    <t>Ha adottato un approccio per obiettivi nella gestione della struttura?</t>
  </si>
  <si>
    <t>D.2 Feed-back e ASCOLTO dei/lle collaboratori/trici</t>
  </si>
  <si>
    <t>Organizza riunioni programmate per fornire frequenti feed-back all’Ufficio sull’andamento delle performance di gruppo ed individuali e per l’ASCOLTO dei/lle collaboratori/trici?</t>
  </si>
  <si>
    <t>D.3 Attenzione allo sviluppo dei/lle collaboratori/trici</t>
  </si>
  <si>
    <t>Incentiva lo sviluppo di punti di forza ed il recupero dei punti di debolezza?</t>
  </si>
  <si>
    <t>D.4 Capacità di delegare</t>
  </si>
  <si>
    <t>Coltiva la delega di compiti ed incentiva l'assunzione di responsabilità?</t>
  </si>
  <si>
    <t>D.5 Modalità di attuazione</t>
  </si>
  <si>
    <t>Utilizza la valutazione come modalità premiante del merito e per incentivare il miglioramento?</t>
  </si>
  <si>
    <t>Capacità di programmazione</t>
  </si>
  <si>
    <t>E.1 Valorizzazione della programmazione e monitoraggio costante dello stato di avanzamento degli obiettivi/attività della struttura</t>
  </si>
  <si>
    <r>
      <t>Pone in essere misure opportune per la valorizzazione della programmazione e monitora costantemente lo stato di avanzamento degli obiettivi/attività della struttura, con individuazione delle azioni correttive da adottare?
A tal riguardo occorre tenere in debita considerazione anche la programmazione e il monitoraggio effettuato in corso d’anno per il pieno raggiungimento da parte della struttura dell’obiettivo di continuità</t>
    </r>
    <r>
      <rPr>
        <b/>
        <sz val="10"/>
        <rFont val="Calibri"/>
        <family val="2"/>
      </rPr>
      <t>*</t>
    </r>
    <r>
      <rPr>
        <sz val="10"/>
        <rFont val="Calibri"/>
        <family val="2"/>
      </rPr>
      <t>.</t>
    </r>
  </si>
  <si>
    <t>E.2 Rispetto dei tempi fissati dal SMVP per la trasmissione della documentazione di valutazione della performance organizzativa della struttura e della performance individuale del personale della struttura</t>
  </si>
  <si>
    <t xml:space="preserve">In qualità di Capo Ufficio/Direttore/trice di biblioteca, ha inviato al/alla Dirigente/Presidente del CAB le schede di valutazione dei comportamenti individuali del personale t.a. della struttura (Ufficio/Biblioteca d'area) e le schede relative alla valutazione degli obiettivi di continuità, in tempo utile per consentire allo/a stesso/a di completarle per la parte di competenza e di trasmetterle tempestivamente all’URSTA, ai fini dell’acconto e del conguaglio?
N.B. A tal riguardo si tiene conto del rispetto delle scadenze per l’anno 2024: 5 ottobre 2024 e 31 gennaio 2025.  </t>
  </si>
  <si>
    <t>E.3 Rispetto dei tempi fissati dal SMVP per la trasmissione del proprio fascicolo di valutazione?</t>
  </si>
  <si>
    <t>In qualità di soggetto valutato, ha inviato tutta la documentazione di propria competenza al soggetto valutatore entro il 15 febbraio 2025, in modo da consentire allo stesso di completarla con la valutazione e di trasmetterla all’URSTA entro il 28 febbraio 2025?</t>
  </si>
  <si>
    <t>Problem solving</t>
  </si>
  <si>
    <t>F.1 Anticipare ed analizzare le criticità</t>
  </si>
  <si>
    <t>Analizza con attenzione le cause di problemi gestionali e adotta una logica tesa a rilevare i primi segnali di possibili problemi?</t>
  </si>
  <si>
    <t>F.2 Collaborazione e aiuto ad altre strutture di Ateneo</t>
  </si>
  <si>
    <t>Ha adottato significative azioni di collaborazione e sostegno a colleghi/e?</t>
  </si>
  <si>
    <t>F.3 Gestione degli imprevisti</t>
  </si>
  <si>
    <t>Risponde con prontezza, lucidità ed efficacia alle situazioni non prevedibili?</t>
  </si>
  <si>
    <t>TOTALI:</t>
  </si>
  <si>
    <r>
      <t>Totale punteggio ponderato: ∑</t>
    </r>
    <r>
      <rPr>
        <b/>
        <vertAlign val="subscript"/>
        <sz val="10"/>
        <rFont val="Calibri"/>
        <family val="2"/>
      </rPr>
      <t>i</t>
    </r>
    <r>
      <rPr>
        <b/>
        <sz val="10"/>
        <rFont val="Calibri"/>
        <family val="2"/>
      </rPr>
      <t>H</t>
    </r>
    <r>
      <rPr>
        <b/>
        <vertAlign val="subscript"/>
        <sz val="10"/>
        <rFont val="Calibri"/>
        <family val="2"/>
      </rPr>
      <t>i</t>
    </r>
  </si>
  <si>
    <t xml:space="preserve">% ponderata:  </t>
  </si>
  <si>
    <r>
      <t>∑</t>
    </r>
    <r>
      <rPr>
        <b/>
        <vertAlign val="subscript"/>
        <sz val="10"/>
        <rFont val="Calibri"/>
        <family val="2"/>
      </rPr>
      <t>i</t>
    </r>
    <r>
      <rPr>
        <b/>
        <sz val="10"/>
        <rFont val="Calibri"/>
        <family val="2"/>
      </rPr>
      <t>H</t>
    </r>
    <r>
      <rPr>
        <b/>
        <vertAlign val="subscript"/>
        <sz val="10"/>
        <rFont val="Calibri"/>
        <family val="2"/>
      </rPr>
      <t>i</t>
    </r>
    <r>
      <rPr>
        <b/>
        <sz val="10"/>
        <rFont val="Calibri"/>
        <family val="2"/>
      </rPr>
      <t>/4</t>
    </r>
  </si>
  <si>
    <t xml:space="preserve">Giudizio </t>
  </si>
  <si>
    <r>
      <rPr>
        <b/>
        <sz val="10"/>
        <rFont val="Calibri"/>
        <family val="2"/>
      </rPr>
      <t>*</t>
    </r>
    <r>
      <rPr>
        <sz val="10"/>
        <rFont val="Calibri"/>
        <family val="2"/>
      </rPr>
      <t xml:space="preserve"> </t>
    </r>
    <r>
      <rPr>
        <i/>
        <sz val="10"/>
        <rFont val="Calibri"/>
        <family val="2"/>
      </rPr>
      <t>Nell’assegnare il punteggio di valutazione da 1 a 4 per questa voce di comportamento, il Soggetto Valutatore dovrà quindi tenere in debita considerazione anche il pieno raggiungimento o meno da parte dell’Ufficio/Biblioteca di Area degli obiettivi di continuità 2024</t>
    </r>
    <r>
      <rPr>
        <sz val="10"/>
        <rFont val="Calibri"/>
        <family val="2"/>
      </rPr>
      <t xml:space="preserve">. </t>
    </r>
  </si>
  <si>
    <t>% di premio corrispondente (**)</t>
  </si>
  <si>
    <t>per l'Autovalutazione e per la Valutazione (*)</t>
  </si>
  <si>
    <t xml:space="preserve">tipo 1 </t>
  </si>
  <si>
    <t>tipo 2</t>
  </si>
  <si>
    <t>Mai</t>
  </si>
  <si>
    <t>Scarso</t>
  </si>
  <si>
    <t>Qualche volta</t>
  </si>
  <si>
    <t>Sufficiente</t>
  </si>
  <si>
    <t>Spesso</t>
  </si>
  <si>
    <t>Buono</t>
  </si>
  <si>
    <t>Sempre</t>
  </si>
  <si>
    <t>Eccellente</t>
  </si>
  <si>
    <t>N.B. ricorre una valutazione negativa qualora – in sede di valutazione dei comportamenti organizzativi – il personale di cat D consegua un punteggio ponderato totale derivante  dai giudizi  pari  a 100 (ciò accade quando il valore medio del punteggio attribuito a tutti i criteri è pari  1 – SCARSO/MAI): si fa rinvio al vigente SMVP, dove è precisato che tale valutazione negativa rileva ai fini dell'irrogazione del licenziamento disciplinare ai sensi dell'articolo 55-quater, comma 1, lettera f-quinquies), del decreto legislativo 30 marzo 2001, n. 165. Come precisato nel SMVP  si ricorda, infine, che " in caso di valutazione negativa, inoltre, non si procede ad erogare all’unità di personale coinvolta (dirigente o personale t.a.) i compensi correlati alla valutazione della performance individuale e della performance organizzativa e si procede al recupero di quanto eventualmente corrisposto in acconto".</t>
  </si>
  <si>
    <t>Il collegamento tra valutazione e somma da erogare è effettuato in relazione a fasce di punteggi, secondo il meccanismo seguente:</t>
  </si>
  <si>
    <t>Fasce (**)</t>
  </si>
  <si>
    <t>% ponderata</t>
  </si>
  <si>
    <t>% di premio</t>
  </si>
  <si>
    <t>rispetto al massimo attribuibile</t>
  </si>
  <si>
    <t>1a fascia</t>
  </si>
  <si>
    <t>tra 85% e 100%</t>
  </si>
  <si>
    <t>2a fascia</t>
  </si>
  <si>
    <t>tra 70% e 84%</t>
  </si>
  <si>
    <t>3a fascia</t>
  </si>
  <si>
    <t>tra 60% e 69%</t>
  </si>
  <si>
    <t>4a fascia</t>
  </si>
  <si>
    <t>tra 50% e 59%</t>
  </si>
  <si>
    <t>5a fascia</t>
  </si>
  <si>
    <t>tra 25,1% e 49,9%</t>
  </si>
  <si>
    <t>RELAZIONE SINTETICA SUGLI OBIETTIVI OPERATIVI E SUGLI OBIETTIVI CONNESSI A COMPETENZE E COMPORTAMENTI</t>
  </si>
  <si>
    <t>In questa relazione di autovalutazione si chiede:</t>
  </si>
  <si>
    <t>a)       Di descrivere le attività svolte per la realizzazione degli obiettivi operativi, indicando i risultati ottenuti;</t>
  </si>
  <si>
    <t>b)       Di descrivere i casi in cui, nel corso dell’anno di riferimento, si sono messi in campo competenze e comportamenti particolarmente significativi rispetto alle categorie previste dal modello di valutazione.</t>
  </si>
  <si>
    <t>La relazione di autovalutazione non deve superare le tre pagine (le pagine in eccesso non verranno considerate)</t>
  </si>
  <si>
    <t>PARTE PRIMA – OBIETTIVI OPERATIVI</t>
  </si>
  <si>
    <t>Per ognuno degli obiettivi operativi assegnati indicare il livello di raggiungimento, le principali attività poste in essere ed i risultati raggiunti.</t>
  </si>
  <si>
    <t>Max 1,5 pagine</t>
  </si>
  <si>
    <t>PARTE SECONDA: OBIETTIVI CONNESSI A COMPETENZE E COMPORTAMENTI</t>
  </si>
  <si>
    <t>Indicare, con riferimento alle categorie previste dal modello e sotto riportate, il problema più rilevante affrontato nell’anno nella propria area (indicare solo il più rilevante) e descrivere come ci si è comportati a riguardo (quali capacità direzionali sono state messe in opera). Non è necessario fornire una risposta per ogni categoria, ma in particolare segnalare le più critiche situazioni affrontate e le modalità utilizzate e  soffermarsi particolarmente sulle effettive modalità di conduzione e gestione del lavoro agile nell’Ufficio. Le categorie sono:</t>
  </si>
  <si>
    <t>1.       Capacità complessiva di raggiungimento obiettivi</t>
  </si>
  <si>
    <t>2.       Orientamento all'utente (interno/esterno)</t>
  </si>
  <si>
    <t>3.       Leadership</t>
  </si>
  <si>
    <t>4.       Gestione e valorizzazione dei collaboratori</t>
  </si>
  <si>
    <t>5.       Capacità di programmazione</t>
  </si>
  <si>
    <t>6.       Problem solving</t>
  </si>
  <si>
    <t>ISTRUZIONI PER LA COMPILAZIONE</t>
  </si>
  <si>
    <t>Inserire "Anno 2024" oppure il periodo di afferenza alla Struttura in caso di conferimento di incarico in corso d'anno/cessazione/passaggio di categoria (es. dal 4/5/2024 al 31/12/2024)</t>
  </si>
  <si>
    <r>
      <rPr>
        <sz val="11"/>
        <rFont val="Calibri"/>
        <family val="2"/>
      </rPr>
      <t>Indicare il Soggetto Valutatore secondo il seguente schema riepilogativo.</t>
    </r>
    <r>
      <rPr>
        <b/>
        <sz val="11"/>
        <rFont val="Calibri"/>
        <family val="2"/>
      </rPr>
      <t xml:space="preserve">
Soggetto Valutato </t>
    </r>
    <r>
      <rPr>
        <sz val="11"/>
        <rFont val="Calibri"/>
        <family val="2"/>
      </rPr>
      <t>e Valutatore</t>
    </r>
    <r>
      <rPr>
        <b/>
        <sz val="11"/>
        <rFont val="Calibri"/>
        <family val="2"/>
      </rPr>
      <t>:
- Capi degli Uffici presso le Aree:</t>
    </r>
    <r>
      <rPr>
        <sz val="11"/>
        <rFont val="Calibri"/>
        <family val="2"/>
      </rPr>
      <t xml:space="preserve"> Dirigente;</t>
    </r>
    <r>
      <rPr>
        <b/>
        <sz val="11"/>
        <rFont val="Calibri"/>
        <family val="2"/>
      </rPr>
      <t xml:space="preserve">
- Capi degli Uffici in staff al Direttore Generale/Rettore/Prorettrice:</t>
    </r>
    <r>
      <rPr>
        <sz val="11"/>
        <rFont val="Calibri"/>
        <family val="2"/>
      </rPr>
      <t xml:space="preserve"> Direttore Generale;</t>
    </r>
    <r>
      <rPr>
        <b/>
        <sz val="11"/>
        <rFont val="Calibri"/>
        <family val="2"/>
      </rPr>
      <t xml:space="preserve">
- Direttori/trici delle Biblioteche di Area:</t>
    </r>
    <r>
      <rPr>
        <sz val="11"/>
        <rFont val="Calibri"/>
        <family val="2"/>
      </rPr>
      <t xml:space="preserve"> Presidente del CAB. </t>
    </r>
  </si>
  <si>
    <r>
      <rPr>
        <sz val="11"/>
        <rFont val="Calibri"/>
        <family val="2"/>
      </rPr>
      <t>Indicare la Struttura di afferenza del Soggetto Valutato:</t>
    </r>
    <r>
      <rPr>
        <b/>
        <sz val="11"/>
        <rFont val="Calibri"/>
        <family val="2"/>
      </rPr>
      <t xml:space="preserve">
- presso le Aree: </t>
    </r>
    <r>
      <rPr>
        <sz val="11"/>
        <rFont val="Calibri"/>
        <family val="2"/>
      </rPr>
      <t>Area ....., Ufficio .....</t>
    </r>
    <r>
      <rPr>
        <b/>
        <sz val="11"/>
        <rFont val="Calibri"/>
        <family val="2"/>
      </rPr>
      <t xml:space="preserve">
- presso gli Uffici in staff al Direttore Generale/Rettore/Prorettrice: </t>
    </r>
    <r>
      <rPr>
        <sz val="11"/>
        <rFont val="Calibri"/>
        <family val="2"/>
      </rPr>
      <t>Ufficio ....</t>
    </r>
    <r>
      <rPr>
        <b/>
        <sz val="11"/>
        <rFont val="Calibri"/>
        <family val="2"/>
      </rPr>
      <t xml:space="preserve">
- presso le Biblioteche di Area: </t>
    </r>
    <r>
      <rPr>
        <sz val="11"/>
        <rFont val="Calibri"/>
        <family val="2"/>
      </rPr>
      <t>C.A.B., Biblioteca di Area ......</t>
    </r>
  </si>
  <si>
    <t>SCHEDA  DI VALUTAZIONE DEGLI OBIETTIVI OPERATIVI</t>
  </si>
  <si>
    <t>1. Assegnazione Obiettivi operativi</t>
  </si>
  <si>
    <r>
      <rPr>
        <sz val="10"/>
        <color rgb="FF000000"/>
        <rFont val="Verdana"/>
      </rPr>
      <t xml:space="preserve">Riportare nel foglio "Scheda Ass,Mon,Sint Obiettivi" gli Obiettivi Operativi assegnati al/la valutato/a avendo cura di compilare tutti i campi (Obiettivo, Peso, Indicatore e Target):
- in caso di Obiettivi scelti tra quelli suggeriti nell'Appendice 2.2, tabella 2.2.3 al Piao 2024-2026: copiare il testo presente nella predetta tabella relativo a </t>
    </r>
    <r>
      <rPr>
        <i/>
        <sz val="10"/>
        <color rgb="FF000000"/>
        <rFont val="Verdana"/>
      </rPr>
      <t>numero dell'Obiettivo, Obiettivo/Azioni, Indicatore e Target</t>
    </r>
    <r>
      <rPr>
        <sz val="10"/>
        <color rgb="FF000000"/>
        <rFont val="Verdana"/>
      </rPr>
      <t xml:space="preserve">;
- in caso di Obiettivi specifici relativi alla posizione/ruolo/tipologia di incarico/Struttura: specificare puntualmente i campi Obiettivo, Indicatore e Target (cfr. SMVP 2024, Paragrafo 4.1, Glossario a pag.11);
</t>
    </r>
    <r>
      <rPr>
        <b/>
        <sz val="10"/>
        <color rgb="FF000000"/>
        <rFont val="Verdana"/>
      </rPr>
      <t>N.B.</t>
    </r>
    <r>
      <rPr>
        <sz val="10"/>
        <color rgb="FF000000"/>
        <rFont val="Verdana"/>
      </rPr>
      <t>:</t>
    </r>
    <r>
      <rPr>
        <u/>
        <sz val="10"/>
        <color rgb="FF000000"/>
        <rFont val="Verdana"/>
      </rPr>
      <t xml:space="preserve"> il peso complessivo assegnato agli Obiettivi deve essere pari a 100</t>
    </r>
    <r>
      <rPr>
        <sz val="10"/>
        <color rgb="FF000000"/>
        <rFont val="Verdana"/>
      </rPr>
      <t>. 
Si ricorda che il soggetto valutatore (o le unità di personale di supporto da lui a ciò incaricate) dopo aver riportato gli obiettivi assegnati nel Presente Fascicolo, lo trasmette - all’Ufficio Relazioni con il pubblico (URP) - con mail all’indirizzo daportale@unina.it - ai fini della pubblicazione nella pagina http://www.unina.it/ateneo/fascicoli_valutazione.</t>
    </r>
  </si>
  <si>
    <t>2. Trasmissione Monitoraggi intermedi</t>
  </si>
  <si>
    <r>
      <t xml:space="preserve">In occasione dei Monitoraggi in itinere compilare le colonne dedicate presenti nel foglio "Scheda Ass,Mon,Sint Obiettivi" e </t>
    </r>
    <r>
      <rPr>
        <b/>
        <sz val="10"/>
        <color rgb="FF000000"/>
        <rFont val="Verdana"/>
        <family val="2"/>
      </rPr>
      <t xml:space="preserve">trasmettere i monitoraggi </t>
    </r>
    <r>
      <rPr>
        <b/>
        <u/>
        <sz val="10"/>
        <color rgb="FF000000"/>
        <rFont val="Verdana"/>
        <family val="2"/>
      </rPr>
      <t xml:space="preserve">esclusivamente </t>
    </r>
    <r>
      <rPr>
        <b/>
        <sz val="10"/>
        <color rgb="FF000000"/>
        <rFont val="Verdana"/>
        <family val="2"/>
      </rPr>
      <t>al</t>
    </r>
    <r>
      <rPr>
        <sz val="10"/>
        <color rgb="FF000000"/>
        <rFont val="Verdana"/>
        <family val="2"/>
      </rPr>
      <t xml:space="preserve"> </t>
    </r>
    <r>
      <rPr>
        <b/>
        <sz val="10"/>
        <color rgb="FF000000"/>
        <rFont val="Verdana"/>
        <family val="2"/>
      </rPr>
      <t xml:space="preserve">Soggetto Valutatore </t>
    </r>
    <r>
      <rPr>
        <sz val="10"/>
        <color rgb="FF000000"/>
        <rFont val="Verdana"/>
        <family val="2"/>
      </rPr>
      <t xml:space="preserve">via E-mail o PEC alla sua casella di posta istituzionale, salva diversa modalità concordata con lo stesso, rispettando la seguente tempistica:
- </t>
    </r>
    <r>
      <rPr>
        <i/>
        <sz val="10"/>
        <color rgb="FF000000"/>
        <rFont val="Verdana"/>
        <family val="2"/>
      </rPr>
      <t>I Monitoraggio</t>
    </r>
    <r>
      <rPr>
        <sz val="10"/>
        <color rgb="FF000000"/>
        <rFont val="Verdana"/>
        <family val="2"/>
      </rPr>
      <t xml:space="preserve">, da trasmettere </t>
    </r>
    <r>
      <rPr>
        <u/>
        <sz val="10"/>
        <color rgb="FF000000"/>
        <rFont val="Verdana"/>
        <family val="2"/>
      </rPr>
      <t>entro il 15 luglio 2024</t>
    </r>
    <r>
      <rPr>
        <sz val="10"/>
        <color rgb="FF000000"/>
        <rFont val="Verdana"/>
        <family val="2"/>
      </rPr>
      <t xml:space="preserve"> con riferimento ai risultati intermedi raggiunti al 30 giugno;
- </t>
    </r>
    <r>
      <rPr>
        <i/>
        <sz val="10"/>
        <color rgb="FF000000"/>
        <rFont val="Verdana"/>
        <family val="2"/>
      </rPr>
      <t>II Monitoraggio,</t>
    </r>
    <r>
      <rPr>
        <sz val="10"/>
        <color rgb="FF000000"/>
        <rFont val="Verdana"/>
        <family val="2"/>
      </rPr>
      <t xml:space="preserve"> da trasmettere </t>
    </r>
    <r>
      <rPr>
        <u/>
        <sz val="10"/>
        <color rgb="FF000000"/>
        <rFont val="Verdana"/>
        <family val="2"/>
      </rPr>
      <t>entro il 15 novembre 2024</t>
    </r>
    <r>
      <rPr>
        <sz val="10"/>
        <color rgb="FF000000"/>
        <rFont val="Verdana"/>
        <family val="2"/>
      </rPr>
      <t xml:space="preserve"> con riferimento ai risultati intermedi raggiunti al 31 ottobre.</t>
    </r>
  </si>
  <si>
    <t>3.Rendicontazione finale risultati raggiunti ed Autovalutazione</t>
  </si>
  <si>
    <r>
      <rPr>
        <b/>
        <sz val="10"/>
        <color rgb="FF000000"/>
        <rFont val="Verdana"/>
      </rPr>
      <t>Entro il 15 febbraio 2025</t>
    </r>
    <r>
      <rPr>
        <sz val="10"/>
        <color rgb="FF000000"/>
        <rFont val="Verdana"/>
      </rPr>
      <t xml:space="preserve"> il Soggetto valutato trasmette al Soggetto Valutatore la rendicontazione finale, mediante invio dell’intero fascicolo – firmato digitalmente - unitamente alla documentazione allegata. Si precisa che:
- devono essere riportati i </t>
    </r>
    <r>
      <rPr>
        <u/>
        <sz val="10"/>
        <color rgb="FF000000"/>
        <rFont val="Verdana"/>
      </rPr>
      <t>risultati al 31 dicembre 2024</t>
    </r>
    <r>
      <rPr>
        <sz val="10"/>
        <color rgb="FF000000"/>
        <rFont val="Verdana"/>
      </rPr>
      <t xml:space="preserve"> e le evidenze riguardanti le ricadute delle attività valutate;
- deve essere allegata, </t>
    </r>
    <r>
      <rPr>
        <b/>
        <sz val="10"/>
        <color rgb="FF000000"/>
        <rFont val="Verdana"/>
      </rPr>
      <t>per ciascun obiettivo</t>
    </r>
    <r>
      <rPr>
        <sz val="10"/>
        <color rgb="FF000000"/>
        <rFont val="Verdana"/>
      </rPr>
      <t xml:space="preserve">, </t>
    </r>
    <r>
      <rPr>
        <u/>
        <sz val="10"/>
        <color rgb="FF000000"/>
        <rFont val="Verdana"/>
      </rPr>
      <t>la relativa documentazione di dettaglio</t>
    </r>
    <r>
      <rPr>
        <sz val="10"/>
        <color rgb="FF000000"/>
        <rFont val="Verdana"/>
      </rPr>
      <t xml:space="preserve">, comprovante i risultati raggiunti, mediante dati o altre evidenze oggettivamente riscontrabili; con particolare riferimento alla </t>
    </r>
    <r>
      <rPr>
        <b/>
        <sz val="10"/>
        <color rgb="FF000000"/>
        <rFont val="Verdana"/>
      </rPr>
      <t>formazione obbligatoria</t>
    </r>
    <r>
      <rPr>
        <sz val="10"/>
        <color rgb="FF000000"/>
        <rFont val="Verdana"/>
      </rPr>
      <t xml:space="preserve">, occorrerà elencare i corsi completati e allegare gli attestati (se rilasciati da enti esterni all’Ateneo) o indicare i relativi estremi (se rilasciati dall’Ufficio Formazione nella piattaforma e-documento); con particolare riferimento, invece, agli obiettivi relativi alle </t>
    </r>
    <r>
      <rPr>
        <b/>
        <sz val="10"/>
        <color rgb="FF000000"/>
        <rFont val="Verdana"/>
      </rPr>
      <t>misure di anticorruzione e trasparenza</t>
    </r>
    <r>
      <rPr>
        <sz val="10"/>
        <color rgb="FF000000"/>
        <rFont val="Verdana"/>
      </rPr>
      <t>, occorrerà indicare nel fascicolo di valutazione e/o nei relativi report di monitoraggio elementi da cui risulti l’avvenuto adempimento nei termini e mettere a disposizione del soggetto valutatore la documentazione da cui si evinca la certezza della data;
- deve essere riportato, nella colonna N "</t>
    </r>
    <r>
      <rPr>
        <i/>
        <sz val="10"/>
        <color rgb="FF000000"/>
        <rFont val="Verdana"/>
      </rPr>
      <t>Risultato Raggiunto (%)</t>
    </r>
    <r>
      <rPr>
        <sz val="10"/>
        <color rgb="FF000000"/>
        <rFont val="Verdana"/>
      </rPr>
      <t xml:space="preserve">": il </t>
    </r>
    <r>
      <rPr>
        <b/>
        <sz val="10"/>
        <color rgb="FF000000"/>
        <rFont val="Verdana"/>
      </rPr>
      <t>punteggio di autovalutazione</t>
    </r>
    <r>
      <rPr>
        <sz val="10"/>
        <color rgb="FF000000"/>
        <rFont val="Verdana"/>
      </rPr>
      <t xml:space="preserve"> dei singoli obiettivi assegnati, con le relative motivazioni, dando evidenza anche degli eventuali fattori di contesto interno ed esterno che abbiano inciso sui risultati conseguiti.</t>
    </r>
  </si>
  <si>
    <t>4. Relazione di Sintesi</t>
  </si>
  <si>
    <t>SCHEDA  DI VALUTAZIONE DEI COMPORTAMENTI</t>
  </si>
  <si>
    <t>1. Normalizzazione delle voci di comportamento</t>
  </si>
  <si>
    <t>2. Autovalutazione</t>
  </si>
  <si>
    <r>
      <t>Con riferimento a ciascun indicatore di comportamento, va segnato nella colonna H (</t>
    </r>
    <r>
      <rPr>
        <i/>
        <sz val="10"/>
        <rFont val="Verdana"/>
        <family val="2"/>
      </rPr>
      <t>Punteggio autovalutazione</t>
    </r>
    <r>
      <rPr>
        <sz val="10"/>
        <rFont val="Verdana"/>
        <family val="2"/>
      </rPr>
      <t xml:space="preserve">) un </t>
    </r>
    <r>
      <rPr>
        <b/>
        <sz val="10"/>
        <rFont val="Verdana"/>
        <family val="2"/>
      </rPr>
      <t>punteggio</t>
    </r>
    <r>
      <rPr>
        <sz val="10"/>
        <rFont val="Verdana"/>
        <family val="2"/>
      </rPr>
      <t xml:space="preserve"> </t>
    </r>
    <r>
      <rPr>
        <b/>
        <sz val="10"/>
        <rFont val="Verdana"/>
        <family val="2"/>
      </rPr>
      <t>da 1 a 4</t>
    </r>
    <r>
      <rPr>
        <sz val="10"/>
        <rFont val="Verdana"/>
        <family val="2"/>
      </rPr>
      <t xml:space="preserve">, secondo la scala presente in coda alla Scheda Comportamenti:
- si ricorda che è necessario indicare </t>
    </r>
    <r>
      <rPr>
        <b/>
        <sz val="10"/>
        <rFont val="Verdana"/>
        <family val="2"/>
      </rPr>
      <t xml:space="preserve">motivazioni sintetiche </t>
    </r>
    <r>
      <rPr>
        <sz val="10"/>
        <rFont val="Verdana"/>
        <family val="2"/>
      </rPr>
      <t>(nella colonna M "</t>
    </r>
    <r>
      <rPr>
        <i/>
        <sz val="10"/>
        <rFont val="Verdana"/>
        <family val="2"/>
      </rPr>
      <t>Commento a cura del Soggetto Valutato</t>
    </r>
    <r>
      <rPr>
        <sz val="10"/>
        <rFont val="Verdana"/>
        <family val="2"/>
      </rPr>
      <t>") in corrispondenza delle voci per le quali è segnato un punteggio di autovalutazione pari a 4; tali motivazioni devono far riferimento a situazioni concrete e verificabili dal Valutatore.</t>
    </r>
  </si>
  <si>
    <t>3. Valutazione</t>
  </si>
  <si>
    <r>
      <t>Con riferimento a ciascun indicatore di comportamento, va segnato nella colonna I (</t>
    </r>
    <r>
      <rPr>
        <i/>
        <sz val="10"/>
        <rFont val="Verdana"/>
        <family val="2"/>
      </rPr>
      <t>Punteggio valutazione</t>
    </r>
    <r>
      <rPr>
        <sz val="10"/>
        <rFont val="Verdana"/>
        <family val="2"/>
      </rPr>
      <t xml:space="preserve">) un </t>
    </r>
    <r>
      <rPr>
        <b/>
        <sz val="10"/>
        <rFont val="Verdana"/>
        <family val="2"/>
      </rPr>
      <t>punteggio</t>
    </r>
    <r>
      <rPr>
        <sz val="10"/>
        <rFont val="Verdana"/>
        <family val="2"/>
      </rPr>
      <t xml:space="preserve"> </t>
    </r>
    <r>
      <rPr>
        <b/>
        <sz val="10"/>
        <rFont val="Verdana"/>
        <family val="2"/>
      </rPr>
      <t>da 1 a 4</t>
    </r>
    <r>
      <rPr>
        <sz val="10"/>
        <rFont val="Verdana"/>
        <family val="2"/>
      </rPr>
      <t xml:space="preserve">, secondo la scala presente in coda alla Scheda Comportamenti:
- si ricorda che è necessario indicare </t>
    </r>
    <r>
      <rPr>
        <b/>
        <sz val="10"/>
        <rFont val="Verdana"/>
        <family val="2"/>
      </rPr>
      <t xml:space="preserve">motivazioni sintetiche </t>
    </r>
    <r>
      <rPr>
        <sz val="10"/>
        <rFont val="Verdana"/>
        <family val="2"/>
      </rPr>
      <t>(nella colonna N "</t>
    </r>
    <r>
      <rPr>
        <i/>
        <sz val="10"/>
        <rFont val="Verdana"/>
        <family val="2"/>
      </rPr>
      <t>Commento a cura del soggetto valutatore"</t>
    </r>
    <r>
      <rPr>
        <sz val="10"/>
        <rFont val="Verdana"/>
        <family val="2"/>
      </rPr>
      <t xml:space="preserve">) in corrispondenza delle voci per le quali intenda discostarsi dal punteggio di autovalutazione. 
A conclusione della procedura di valutazione della performance, il soggetto valutatore – laddove intenda discostarsi dal punteggio di autovalutazione - ne comunica senza formalità l’esito al soggetto valutato, in un </t>
    </r>
    <r>
      <rPr>
        <u/>
        <sz val="10"/>
        <rFont val="Verdana"/>
        <family val="2"/>
      </rPr>
      <t xml:space="preserve">colloquio di </t>
    </r>
    <r>
      <rPr>
        <i/>
        <u/>
        <sz val="10"/>
        <rFont val="Verdana"/>
        <family val="2"/>
      </rPr>
      <t>feedback</t>
    </r>
    <r>
      <rPr>
        <sz val="10"/>
        <rFont val="Verdana"/>
        <family val="2"/>
      </rPr>
      <t>, nel corso del quale possono essere acquisiti anche chiarimenti e/o osservazioni.</t>
    </r>
  </si>
  <si>
    <t>Invio del Fascicolo di Valutazione</t>
  </si>
  <si>
    <r>
      <t xml:space="preserve">Il Fascicolo di valutazione deve essere trasmesso:
- </t>
    </r>
    <r>
      <rPr>
        <b/>
        <sz val="10"/>
        <color rgb="FF000000"/>
        <rFont val="Verdana"/>
        <family val="2"/>
      </rPr>
      <t>dal Soggetto Valutato</t>
    </r>
    <r>
      <rPr>
        <sz val="10"/>
        <color rgb="FF000000"/>
        <rFont val="Verdana"/>
        <family val="2"/>
      </rPr>
      <t xml:space="preserve">: </t>
    </r>
    <r>
      <rPr>
        <u/>
        <sz val="10"/>
        <color rgb="FF000000"/>
        <rFont val="Verdana"/>
        <family val="2"/>
      </rPr>
      <t>entro il 15 febbraio 2025</t>
    </r>
    <r>
      <rPr>
        <sz val="10"/>
        <color rgb="FF000000"/>
        <rFont val="Verdana"/>
        <family val="2"/>
      </rPr>
      <t xml:space="preserve">, completo di Autovalutazione e della necessaria documentazione allegata, via E-mail o PEC alla casella di posta istituzionale del Soggetto Valutatore, salva diversa modalità concordata con lo stesso;
- </t>
    </r>
    <r>
      <rPr>
        <b/>
        <sz val="10"/>
        <color rgb="FF000000"/>
        <rFont val="Verdana"/>
        <family val="2"/>
      </rPr>
      <t>dal Valutatore</t>
    </r>
    <r>
      <rPr>
        <sz val="10"/>
        <color rgb="FF000000"/>
        <rFont val="Verdana"/>
        <family val="2"/>
      </rPr>
      <t xml:space="preserve">: </t>
    </r>
    <r>
      <rPr>
        <u/>
        <sz val="10"/>
        <color rgb="FF000000"/>
        <rFont val="Verdana"/>
        <family val="2"/>
      </rPr>
      <t>entro il 28 febbraio 2025</t>
    </r>
    <r>
      <rPr>
        <sz val="10"/>
        <color rgb="FF000000"/>
        <rFont val="Verdana"/>
        <family val="2"/>
      </rPr>
      <t xml:space="preserve">, completo di Valutazione e </t>
    </r>
    <r>
      <rPr>
        <u/>
        <sz val="10"/>
        <color rgb="FF000000"/>
        <rFont val="Verdana"/>
        <family val="2"/>
      </rPr>
      <t>firmato digitalmente dal/la Valutato/a e dal Soggetto Valutatore</t>
    </r>
    <r>
      <rPr>
        <sz val="10"/>
        <color rgb="FF000000"/>
        <rFont val="Verdana"/>
        <family val="2"/>
      </rPr>
      <t xml:space="preserve">, a mezzo protocollo all'Ufficio Relazioni Sindacali e Trattamento Accessorio;
- </t>
    </r>
    <r>
      <rPr>
        <b/>
        <sz val="10"/>
        <color rgb="FF000000"/>
        <rFont val="Verdana"/>
        <family val="2"/>
      </rPr>
      <t>dal Valutatore</t>
    </r>
    <r>
      <rPr>
        <sz val="10"/>
        <color rgb="FF000000"/>
        <rFont val="Verdana"/>
        <family val="2"/>
      </rPr>
      <t xml:space="preserve">: </t>
    </r>
    <r>
      <rPr>
        <u/>
        <sz val="10"/>
        <color rgb="FF000000"/>
        <rFont val="Verdana"/>
        <family val="2"/>
      </rPr>
      <t>entro 3 gg lavorativi successivi alla Nota protocollo ad URSTA</t>
    </r>
    <r>
      <rPr>
        <sz val="10"/>
        <color rgb="FF000000"/>
        <rFont val="Verdana"/>
        <family val="2"/>
      </rPr>
      <t xml:space="preserve"> a mezzo PEC al/la Valutato/a.</t>
    </r>
  </si>
  <si>
    <t>Eventuale procedura di Conciliazione</t>
  </si>
  <si>
    <r>
      <rPr>
        <sz val="10"/>
        <color rgb="FF000000"/>
        <rFont val="Verdana"/>
        <family val="2"/>
      </rPr>
      <t xml:space="preserve">Nel caso in cui il/la Valutato/a intenda contestare la valutazione e le relative motivazioni o segnalare l’assenza o incompletezza delle motivazioni relative agli scostamenti in negativo, il/la Valutato/a può attivare la procedura di conciliazione </t>
    </r>
    <r>
      <rPr>
        <b/>
        <sz val="10"/>
        <color rgb="FF000000"/>
        <rFont val="Verdana"/>
        <family val="2"/>
      </rPr>
      <t>entro e non oltre 5 giorni lavorativi</t>
    </r>
    <r>
      <rPr>
        <sz val="10"/>
        <color rgb="FF000000"/>
        <rFont val="Verdana"/>
        <family val="2"/>
      </rPr>
      <t xml:space="preserve">, </t>
    </r>
    <r>
      <rPr>
        <u/>
        <sz val="10"/>
        <color rgb="FF000000"/>
        <rFont val="Verdana"/>
        <family val="2"/>
      </rPr>
      <t>decorrenti dalla data di ricezione del messaggio PEC di trasmissione della scheda di valutazione finale</t>
    </r>
    <r>
      <rPr>
        <sz val="10"/>
        <color rgb="FF000000"/>
        <rFont val="Verdana"/>
        <family val="2"/>
      </rPr>
      <t>. Per i dettagli si rinvia all’</t>
    </r>
    <r>
      <rPr>
        <i/>
        <sz val="10"/>
        <color rgb="FF000000"/>
        <rFont val="Verdana"/>
        <family val="2"/>
      </rPr>
      <t>SMVP 2024, paragrafo 5,</t>
    </r>
    <r>
      <rPr>
        <sz val="10"/>
        <color rgb="FF000000"/>
        <rFont val="Verdana"/>
        <family val="2"/>
      </rPr>
      <t xml:space="preserve"> pubblicato sul sito web di Ateneo al seguente link: http://www.unina.it/documents/11958/53196295/SMVP_2024.pdf </t>
    </r>
  </si>
  <si>
    <t>Nel caso in cui alcuni Indicatori o intere categorie di Comportamenti non siano riferibili al/lla valutato/a, inserire il valore 0 nella cella corrispondente all'Indicatore, colonna F (Peso Indicatori)/Comportamento, colonna B (Peso Comportamenti) da escludere nella valutazione. Il peso degli indicatori/comportamenti verrà automaticamente normalizzato.
N.B.: In tal caso inserire - in corrispondenza dell'Indicatore/Comportamento a cui si è assegnato il valore 0 - nella colonna Q ("Commento a cura del/i soggetto/i valutatore/i") la motivazione dell'esclusione del relativo Indicatore/Comportamento.</t>
  </si>
  <si>
    <t>Percentuale valutazione (**)</t>
  </si>
  <si>
    <t>Nel Foglio "RELAZIONE DI SINTESI" è presente lo schema esemplificativo da seguire per la redazione della Relazione di Sintesi: illustrare dettagliatamente le attività svolte per la realizzazione degli obiettivi operativi, i risultati raggiunti, eventuali criticità affrontate e i casi in cui, nel corso dell’anno di riferimento, si sono messi in campo competenze e comportamenti particolarmente significativi rispetto alle categorie previste dal modello di valutazione.
Tale Relazione deve essere firmata digitalmente dal/lla valutato/a e allegata alla predetta documentazione.</t>
  </si>
  <si>
    <t>Dott. Maurizio Tafuto, n.q. di Dirigente dell'Area Didattica e Servizi agli Studenti</t>
  </si>
  <si>
    <t>1_2024</t>
  </si>
  <si>
    <t>3_2024</t>
  </si>
  <si>
    <t>2_2024</t>
  </si>
  <si>
    <t>Rafforzamento del livello di tutela dei dati personali. Aggiornamento del Registro dei trattamenti di Ateneo</t>
  </si>
  <si>
    <t>Migliorare l'accessibilità dei servizi agli studenti con realizzazione di una modalità innovativa di comunicazione con l'utenza studentesca</t>
  </si>
  <si>
    <t>100%
N.B. Tutte le informazioni sono pubblicate sul sito web di Ateneo, nell' area riservata di ciascuna unità di personale, nella sezione FORMAZIONE DIRIGENTI E PERSONALE T.A.</t>
  </si>
  <si>
    <t>A) analisi/integrazione/modifica dei dati del Registro presenti sulla piattaforma DPM (previa definizione di istruzioni operative da parte della competente Area di Ateneo), per la parte di competenza dell'Ufficio
B) validazione del Registro del trattamento dei dati da parte del Referente del trattamento (cfr. art. 7 del Regolamento di Ateneo in materia di trattamento dei Dati Personali, emanato con D.R. 2088/2019): SI/NO</t>
  </si>
  <si>
    <t>A) 100% entro il 18.11.2024 
B) SI, entro il 16.12.2024</t>
  </si>
  <si>
    <t>A) Prosecuzione della sperimentazione della modalità innovativa di comunicazione con l'utenza studentesca individuata dal Dirigente dell'Area Didattica e Servizi agli Studenti: SI/NO
B)Tempi di risposta alle richieste di informazioni/chiarimenti da parte dell'utenza studentesca, di competenza dell'Ufficio</t>
  </si>
  <si>
    <t xml:space="preserve">A) SI, entro dicembre 2024 
B) max entro 2 giorni lavorativi decorrenti dalla richiesta </t>
  </si>
  <si>
    <t>Ufficio Tirocini Studenti</t>
  </si>
  <si>
    <t>Angelina Reppucci</t>
  </si>
  <si>
    <r>
      <rPr>
        <b/>
        <sz val="11"/>
        <rFont val="Times New Roman"/>
        <family val="1"/>
      </rPr>
      <t>Rafforzamento e difesa dei valori etici e dell’integrità nella comunità accademica. Attuazione, per la parte di competenza, delle azioni per la trasparenza e la prevenzione della corruzione</t>
    </r>
    <r>
      <rPr>
        <sz val="11"/>
        <rFont val="Times New Roman"/>
        <family val="1"/>
      </rPr>
      <t xml:space="preserve">:
A. formazione obbligatoria in materia di etica, prevenzione della corruzione, trasparenza e privacy - </t>
    </r>
    <r>
      <rPr>
        <b/>
        <sz val="11"/>
        <rFont val="Times New Roman"/>
        <family val="1"/>
      </rPr>
      <t>peso 34%</t>
    </r>
    <r>
      <rPr>
        <sz val="11"/>
        <rFont val="Times New Roman"/>
        <family val="1"/>
      </rPr>
      <t xml:space="preserve">
C. attuazione dei vigenti obblighi di pubblicazione riepilogati nell'appendice al PIAO 2.3.C (incluso invio all'URP - daportale@unina.it del proprio C.V. aggiornato o conferma del C.V. già pubblicato) – </t>
    </r>
    <r>
      <rPr>
        <b/>
        <sz val="11"/>
        <rFont val="Times New Roman"/>
        <family val="1"/>
      </rPr>
      <t>peso 33%</t>
    </r>
    <r>
      <rPr>
        <sz val="11"/>
        <rFont val="Times New Roman"/>
        <family val="1"/>
      </rPr>
      <t xml:space="preserve">
D. monitoraggio dello stato di attuazione delle misure di trasparenza – </t>
    </r>
    <r>
      <rPr>
        <b/>
        <sz val="11"/>
        <rFont val="Times New Roman"/>
        <family val="1"/>
      </rPr>
      <t>peso 33%</t>
    </r>
  </si>
  <si>
    <r>
      <t xml:space="preserve">A. percentuale di ore fruite rispetto al </t>
    </r>
    <r>
      <rPr>
        <b/>
        <sz val="11"/>
        <rFont val="Times New Roman"/>
        <family val="1"/>
      </rPr>
      <t>num. minimo di 4 ore</t>
    </r>
    <r>
      <rPr>
        <sz val="11"/>
        <rFont val="Times New Roman"/>
        <family val="1"/>
      </rPr>
      <t xml:space="preserve"> di formazione obbligatoria in materia di Etica: - Corso in modalità e-learning: CODICE DI COMPORTAMENTO ED ETICA PUBBLICA: UNA MIGLIORE ORGANIZZAZIONE (4 ore), da completare entro il 31.7.2024.
C. Percentuale di attuazione - per la parte di competenza - dei vigenti </t>
    </r>
    <r>
      <rPr>
        <b/>
        <sz val="11"/>
        <rFont val="Times New Roman"/>
        <family val="1"/>
      </rPr>
      <t>obblighi di pubblicazione</t>
    </r>
    <r>
      <rPr>
        <sz val="11"/>
        <rFont val="Times New Roman"/>
        <family val="1"/>
      </rPr>
      <t xml:space="preserve"> riepilogati nell'appendice al PIAO 2.3.C (incluso invio all'URP - daportale@unina.it del proprio C.V. aggiornato o conferma del C.V. già pubblicato)
D. rispetto dei termini di invio del</t>
    </r>
    <r>
      <rPr>
        <b/>
        <sz val="11"/>
        <rFont val="Times New Roman"/>
        <family val="1"/>
      </rPr>
      <t xml:space="preserve"> I monitoraggio</t>
    </r>
    <r>
      <rPr>
        <sz val="11"/>
        <rFont val="Times New Roman"/>
        <family val="1"/>
      </rPr>
      <t xml:space="preserve"> (report al 30 giugno, da inviare entro il 15.7.2024) e del </t>
    </r>
    <r>
      <rPr>
        <b/>
        <sz val="11"/>
        <rFont val="Times New Roman"/>
        <family val="1"/>
      </rPr>
      <t>II monitoraggio</t>
    </r>
    <r>
      <rPr>
        <sz val="11"/>
        <rFont val="Times New Roman"/>
        <family val="1"/>
      </rPr>
      <t xml:space="preserve"> (report al 31 ottobre, da inviare entro il 15.11.2024). Al pieno rispetto di tali termini corrisponde una percentuale di attuazione del 100%, ridotta proporzionalmente in caso di ritardo (si tiene conto a tal fine della media dei gg di trasmissione oltre il termine); la percentuale di attuazione è pari a 0 in caso di invio con un ritardo medio superiore a 15 giorni. In sede di invio del fascicolo di valutazione il/la valutato/a dovrà citare le date di invio del I e II monitoraggio, nonché indicare le ulteriori attività poste in essere nei mesi di novembre e dicembre 2024 per completare l’attuazione delle
misure trasparenza.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</si>
</sst>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 #,##0.00"/>
  </numFmts>
  <fonts count="40" x14ac:knownFonts="1">
    <font>
      <sz val="11"/>
      <color theme="1"/>
      <name val="Calibri"/>
      <family val="2"/>
      <scheme val="minor"/>
    </font>
    <font>
      <sz val="10"/>
      <name val="Arial"/>
      <family val="2"/>
    </font>
    <font>
      <b/>
      <sz val="10"/>
      <name val="Calibri"/>
      <family val="2"/>
    </font>
    <font>
      <sz val="10"/>
      <name val="Calibri"/>
      <family val="2"/>
    </font>
    <font>
      <b/>
      <sz val="8"/>
      <name val="Calibri"/>
      <family val="2"/>
    </font>
    <font>
      <sz val="8"/>
      <name val="Calibri"/>
      <family val="2"/>
    </font>
    <font>
      <i/>
      <sz val="10"/>
      <name val="Calibri"/>
      <family val="2"/>
    </font>
    <font>
      <sz val="10"/>
      <name val="Arial"/>
      <family val="2"/>
    </font>
    <font>
      <sz val="8"/>
      <name val="Verdana"/>
      <family val="2"/>
    </font>
    <font>
      <i/>
      <sz val="12"/>
      <name val="Times New Roman"/>
      <family val="1"/>
    </font>
    <font>
      <b/>
      <sz val="10"/>
      <name val="Times New Roman"/>
      <family val="1"/>
    </font>
    <font>
      <b/>
      <sz val="11"/>
      <color theme="1"/>
      <name val="Calibri"/>
      <family val="2"/>
      <scheme val="minor"/>
    </font>
    <font>
      <b/>
      <vertAlign val="subscript"/>
      <sz val="10"/>
      <name val="Calibri"/>
      <family val="2"/>
    </font>
    <font>
      <b/>
      <sz val="9"/>
      <name val="Calibri"/>
      <family val="2"/>
    </font>
    <font>
      <sz val="9"/>
      <name val="Calibri"/>
      <family val="2"/>
    </font>
    <font>
      <b/>
      <sz val="11"/>
      <name val="Calibri"/>
      <family val="2"/>
    </font>
    <font>
      <b/>
      <i/>
      <sz val="11"/>
      <name val="Times New Roman"/>
      <family val="1"/>
    </font>
    <font>
      <b/>
      <u/>
      <sz val="11"/>
      <name val="Calibri"/>
      <family val="2"/>
    </font>
    <font>
      <sz val="11"/>
      <name val="Times New Roman"/>
      <family val="1"/>
    </font>
    <font>
      <sz val="11"/>
      <name val="Verdana"/>
      <family val="2"/>
    </font>
    <font>
      <b/>
      <sz val="11"/>
      <name val="Times New Roman"/>
      <family val="1"/>
    </font>
    <font>
      <b/>
      <u/>
      <sz val="10"/>
      <name val="Calibri"/>
      <family val="2"/>
    </font>
    <font>
      <u/>
      <sz val="10"/>
      <name val="Calibri"/>
      <family val="2"/>
    </font>
    <font>
      <sz val="11"/>
      <name val="Calibri"/>
      <family val="2"/>
    </font>
    <font>
      <b/>
      <sz val="10"/>
      <name val="Verdana"/>
      <family val="2"/>
    </font>
    <font>
      <sz val="10"/>
      <name val="Verdana"/>
      <family val="2"/>
    </font>
    <font>
      <i/>
      <sz val="10"/>
      <name val="Verdana"/>
      <family val="2"/>
    </font>
    <font>
      <u/>
      <sz val="10"/>
      <name val="Verdana"/>
      <family val="2"/>
    </font>
    <font>
      <i/>
      <u/>
      <sz val="10"/>
      <name val="Verdana"/>
      <family val="2"/>
    </font>
    <font>
      <b/>
      <sz val="14"/>
      <name val="Calibri"/>
      <family val="2"/>
    </font>
    <font>
      <sz val="10"/>
      <color rgb="FF000000"/>
      <name val="Verdana"/>
      <family val="2"/>
    </font>
    <font>
      <b/>
      <sz val="10"/>
      <color rgb="FF000000"/>
      <name val="Verdana"/>
      <family val="2"/>
    </font>
    <font>
      <u/>
      <sz val="10"/>
      <color rgb="FF000000"/>
      <name val="Verdana"/>
      <family val="2"/>
    </font>
    <font>
      <b/>
      <u/>
      <sz val="10"/>
      <color rgb="FF000000"/>
      <name val="Verdana"/>
      <family val="2"/>
    </font>
    <font>
      <i/>
      <sz val="10"/>
      <color rgb="FF000000"/>
      <name val="Verdana"/>
      <family val="2"/>
    </font>
    <font>
      <b/>
      <sz val="12"/>
      <name val="Calibri"/>
      <family val="2"/>
    </font>
    <font>
      <sz val="10"/>
      <color rgb="FF000000"/>
      <name val="Verdana"/>
    </font>
    <font>
      <b/>
      <sz val="10"/>
      <color rgb="FF000000"/>
      <name val="Verdana"/>
    </font>
    <font>
      <u/>
      <sz val="10"/>
      <color rgb="FF000000"/>
      <name val="Verdana"/>
    </font>
    <font>
      <i/>
      <sz val="10"/>
      <color rgb="FF000000"/>
      <name val="Verdana"/>
    </font>
  </fonts>
  <fills count="14">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47"/>
        <bgColor indexed="64"/>
      </patternFill>
    </fill>
    <fill>
      <patternFill patternType="solid">
        <fgColor theme="0"/>
        <bgColor indexed="64"/>
      </patternFill>
    </fill>
    <fill>
      <patternFill patternType="solid">
        <fgColor theme="0" tint="-0.249977111117893"/>
        <bgColor indexed="64"/>
      </patternFill>
    </fill>
    <fill>
      <patternFill patternType="solid">
        <fgColor theme="9"/>
        <bgColor indexed="64"/>
      </patternFill>
    </fill>
    <fill>
      <patternFill patternType="solid">
        <fgColor theme="8" tint="0.59999389629810485"/>
        <bgColor indexed="64"/>
      </patternFill>
    </fill>
    <fill>
      <patternFill patternType="solid">
        <fgColor theme="6" tint="0.59999389629810485"/>
        <bgColor indexed="64"/>
      </patternFill>
    </fill>
    <fill>
      <patternFill patternType="solid">
        <fgColor theme="9" tint="0.59999389629810485"/>
        <bgColor indexed="64"/>
      </patternFill>
    </fill>
    <fill>
      <patternFill patternType="solid">
        <fgColor theme="1" tint="0.499984740745262"/>
        <bgColor indexed="64"/>
      </patternFill>
    </fill>
    <fill>
      <patternFill patternType="solid">
        <fgColor rgb="FFB7DEE8"/>
        <bgColor rgb="FF000000"/>
      </patternFill>
    </fill>
    <fill>
      <patternFill patternType="solid">
        <fgColor rgb="FFFFFFFF"/>
        <bgColor rgb="FF000000"/>
      </patternFill>
    </fill>
  </fills>
  <borders count="59">
    <border>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indexed="64"/>
      </right>
      <top style="thin">
        <color rgb="FF000000"/>
      </top>
      <bottom style="thin">
        <color indexed="64"/>
      </bottom>
      <diagonal/>
    </border>
    <border>
      <left style="thin">
        <color indexed="64"/>
      </left>
      <right style="thin">
        <color indexed="64"/>
      </right>
      <top style="thin">
        <color rgb="FF000000"/>
      </top>
      <bottom style="thin">
        <color indexed="64"/>
      </bottom>
      <diagonal/>
    </border>
    <border>
      <left style="thin">
        <color indexed="64"/>
      </left>
      <right style="thin">
        <color rgb="FF000000"/>
      </right>
      <top style="thin">
        <color rgb="FF000000"/>
      </top>
      <bottom style="thin">
        <color indexed="64"/>
      </bottom>
      <diagonal/>
    </border>
    <border>
      <left style="thin">
        <color rgb="FF000000"/>
      </left>
      <right style="thin">
        <color indexed="64"/>
      </right>
      <top style="thin">
        <color indexed="64"/>
      </top>
      <bottom style="thin">
        <color indexed="64"/>
      </bottom>
      <diagonal/>
    </border>
    <border>
      <left style="thin">
        <color indexed="64"/>
      </left>
      <right style="thin">
        <color rgb="FF000000"/>
      </right>
      <top style="thin">
        <color indexed="64"/>
      </top>
      <bottom style="thin">
        <color indexed="64"/>
      </bottom>
      <diagonal/>
    </border>
    <border>
      <left style="thin">
        <color rgb="FF000000"/>
      </left>
      <right/>
      <top style="thin">
        <color indexed="64"/>
      </top>
      <bottom/>
      <diagonal/>
    </border>
    <border>
      <left/>
      <right style="thin">
        <color rgb="FF000000"/>
      </right>
      <top style="thin">
        <color indexed="64"/>
      </top>
      <bottom/>
      <diagonal/>
    </border>
    <border>
      <left/>
      <right style="thin">
        <color rgb="FF000000"/>
      </right>
      <top style="thin">
        <color indexed="64"/>
      </top>
      <bottom style="thin">
        <color indexed="64"/>
      </bottom>
      <diagonal/>
    </border>
    <border>
      <left style="thin">
        <color rgb="FF000000"/>
      </left>
      <right style="thin">
        <color indexed="64"/>
      </right>
      <top style="thin">
        <color indexed="64"/>
      </top>
      <bottom style="thin">
        <color rgb="FF000000"/>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right style="thin">
        <color rgb="FF000000"/>
      </right>
      <top style="thin">
        <color indexed="64"/>
      </top>
      <bottom style="thin">
        <color rgb="FF000000"/>
      </bottom>
      <diagonal/>
    </border>
    <border>
      <left style="thin">
        <color rgb="FF000000"/>
      </left>
      <right/>
      <top style="thin">
        <color indexed="64"/>
      </top>
      <bottom style="thin">
        <color indexed="64"/>
      </bottom>
      <diagonal/>
    </border>
    <border>
      <left style="thin">
        <color rgb="FF000000"/>
      </left>
      <right/>
      <top/>
      <bottom/>
      <diagonal/>
    </border>
    <border>
      <left/>
      <right style="thin">
        <color rgb="FF000000"/>
      </right>
      <top/>
      <bottom/>
      <diagonal/>
    </border>
    <border>
      <left style="thin">
        <color rgb="FF000000"/>
      </left>
      <right/>
      <top style="thin">
        <color indexed="64"/>
      </top>
      <bottom style="thin">
        <color rgb="FF000000"/>
      </bottom>
      <diagonal/>
    </border>
    <border>
      <left style="medium">
        <color indexed="64"/>
      </left>
      <right style="dashDotDot">
        <color indexed="64"/>
      </right>
      <top style="medium">
        <color indexed="64"/>
      </top>
      <bottom style="double">
        <color indexed="64"/>
      </bottom>
      <diagonal/>
    </border>
    <border>
      <left style="medium">
        <color indexed="64"/>
      </left>
      <right style="dashDotDot">
        <color indexed="64"/>
      </right>
      <top style="double">
        <color indexed="64"/>
      </top>
      <bottom style="double">
        <color indexed="64"/>
      </bottom>
      <diagonal/>
    </border>
  </borders>
  <cellStyleXfs count="3">
    <xf numFmtId="0" fontId="0" fillId="0" borderId="0"/>
    <xf numFmtId="0" fontId="1" fillId="0" borderId="0"/>
    <xf numFmtId="0" fontId="7" fillId="0" borderId="0"/>
  </cellStyleXfs>
  <cellXfs count="251">
    <xf numFmtId="0" fontId="0" fillId="0" borderId="0" xfId="0"/>
    <xf numFmtId="0" fontId="3" fillId="0" borderId="0" xfId="0" applyFont="1"/>
    <xf numFmtId="0" fontId="5" fillId="0" borderId="0" xfId="0" applyFont="1"/>
    <xf numFmtId="0" fontId="5" fillId="0" borderId="0" xfId="0" applyFont="1" applyAlignment="1">
      <alignment horizontal="left" vertical="center"/>
    </xf>
    <xf numFmtId="0" fontId="0" fillId="0" borderId="0" xfId="0" applyAlignment="1">
      <alignment vertical="center" wrapText="1"/>
    </xf>
    <xf numFmtId="0" fontId="0" fillId="0" borderId="21" xfId="0" applyBorder="1" applyAlignment="1">
      <alignment vertical="center" wrapText="1"/>
    </xf>
    <xf numFmtId="0" fontId="0" fillId="0" borderId="0" xfId="0" applyProtection="1">
      <protection locked="0"/>
    </xf>
    <xf numFmtId="0" fontId="4" fillId="2" borderId="13" xfId="0" applyFont="1" applyFill="1" applyBorder="1" applyAlignment="1">
      <alignment vertical="center"/>
    </xf>
    <xf numFmtId="0" fontId="6" fillId="0" borderId="0" xfId="0" applyFont="1"/>
    <xf numFmtId="0" fontId="5" fillId="3" borderId="1" xfId="0" applyFont="1" applyFill="1" applyBorder="1" applyAlignment="1">
      <alignment horizontal="center" vertical="center" wrapText="1"/>
    </xf>
    <xf numFmtId="0" fontId="5" fillId="0" borderId="4" xfId="0" applyFont="1" applyBorder="1" applyAlignment="1">
      <alignment horizontal="center" vertical="top" wrapText="1"/>
    </xf>
    <xf numFmtId="0" fontId="5" fillId="0" borderId="7" xfId="0" applyFont="1" applyBorder="1" applyAlignment="1">
      <alignment horizontal="center" vertical="top" wrapText="1"/>
    </xf>
    <xf numFmtId="0" fontId="4" fillId="3" borderId="4" xfId="0" applyFont="1" applyFill="1" applyBorder="1" applyAlignment="1">
      <alignment horizontal="center" vertical="center" wrapText="1"/>
    </xf>
    <xf numFmtId="0" fontId="4" fillId="2" borderId="13" xfId="0" applyFont="1" applyFill="1" applyBorder="1"/>
    <xf numFmtId="0" fontId="5" fillId="0" borderId="0" xfId="0" applyFont="1" applyProtection="1">
      <protection locked="0"/>
    </xf>
    <xf numFmtId="0" fontId="3" fillId="5" borderId="0" xfId="0" applyFont="1" applyFill="1" applyProtection="1">
      <protection locked="0"/>
    </xf>
    <xf numFmtId="0" fontId="3" fillId="5" borderId="0" xfId="0" applyFont="1" applyFill="1"/>
    <xf numFmtId="0" fontId="3" fillId="5" borderId="0" xfId="0" applyFont="1" applyFill="1" applyAlignment="1" applyProtection="1">
      <alignment horizontal="center"/>
      <protection locked="0"/>
    </xf>
    <xf numFmtId="0" fontId="11" fillId="0" borderId="21" xfId="0" applyFont="1" applyBorder="1" applyAlignment="1">
      <alignment vertical="center" wrapText="1"/>
    </xf>
    <xf numFmtId="0" fontId="5" fillId="0" borderId="0" xfId="0" applyFont="1" applyAlignment="1">
      <alignment vertical="top" wrapText="1"/>
    </xf>
    <xf numFmtId="0" fontId="5" fillId="0" borderId="0" xfId="0" applyFont="1" applyAlignment="1">
      <alignment horizontal="center" vertical="top" wrapText="1"/>
    </xf>
    <xf numFmtId="9" fontId="5" fillId="0" borderId="0" xfId="0" applyNumberFormat="1" applyFont="1" applyAlignment="1">
      <alignment horizontal="center" vertical="top" wrapText="1"/>
    </xf>
    <xf numFmtId="0" fontId="5" fillId="3" borderId="7" xfId="0" applyFont="1" applyFill="1" applyBorder="1" applyAlignment="1">
      <alignment horizontal="center" vertical="center" wrapText="1"/>
    </xf>
    <xf numFmtId="0" fontId="10" fillId="3" borderId="1" xfId="0" applyFont="1" applyFill="1" applyBorder="1" applyAlignment="1">
      <alignment vertical="top" wrapText="1"/>
    </xf>
    <xf numFmtId="0" fontId="10" fillId="3" borderId="2" xfId="0" applyFont="1" applyFill="1" applyBorder="1" applyAlignment="1">
      <alignment horizontal="center" vertical="top" wrapText="1"/>
    </xf>
    <xf numFmtId="0" fontId="10" fillId="3" borderId="3" xfId="0" applyFont="1" applyFill="1" applyBorder="1" applyAlignment="1">
      <alignment horizontal="center" vertical="top" wrapText="1"/>
    </xf>
    <xf numFmtId="0" fontId="10" fillId="3" borderId="1" xfId="0" applyFont="1" applyFill="1" applyBorder="1" applyAlignment="1">
      <alignment horizontal="center" vertical="top" wrapText="1"/>
    </xf>
    <xf numFmtId="0" fontId="10" fillId="3" borderId="4" xfId="0" applyFont="1" applyFill="1" applyBorder="1" applyAlignment="1">
      <alignment vertical="top" wrapText="1"/>
    </xf>
    <xf numFmtId="0" fontId="3" fillId="0" borderId="16" xfId="0" applyFont="1" applyBorder="1" applyAlignment="1">
      <alignment vertical="center" wrapText="1"/>
    </xf>
    <xf numFmtId="0" fontId="3" fillId="0" borderId="16" xfId="0" applyFont="1" applyBorder="1" applyProtection="1">
      <protection locked="0"/>
    </xf>
    <xf numFmtId="0" fontId="3" fillId="0" borderId="16" xfId="0" applyFont="1" applyBorder="1" applyAlignment="1" applyProtection="1">
      <alignment horizontal="center" vertical="center"/>
      <protection locked="0"/>
    </xf>
    <xf numFmtId="0" fontId="3" fillId="0" borderId="19" xfId="0" applyFont="1" applyBorder="1" applyAlignment="1">
      <alignment vertical="center" wrapText="1"/>
    </xf>
    <xf numFmtId="0" fontId="3" fillId="5" borderId="19" xfId="0" applyFont="1" applyFill="1" applyBorder="1" applyAlignment="1">
      <alignment vertical="center" wrapText="1"/>
    </xf>
    <xf numFmtId="0" fontId="3" fillId="0" borderId="19" xfId="0" applyFont="1" applyBorder="1" applyProtection="1">
      <protection locked="0"/>
    </xf>
    <xf numFmtId="0" fontId="3" fillId="0" borderId="19" xfId="0" applyFont="1" applyBorder="1" applyAlignment="1" applyProtection="1">
      <alignment horizontal="center" vertical="center"/>
      <protection locked="0"/>
    </xf>
    <xf numFmtId="0" fontId="3" fillId="0" borderId="7" xfId="0" applyFont="1" applyBorder="1" applyAlignment="1">
      <alignment vertical="center" wrapText="1"/>
    </xf>
    <xf numFmtId="0" fontId="3" fillId="0" borderId="7" xfId="0" applyFont="1" applyBorder="1" applyProtection="1">
      <protection locked="0"/>
    </xf>
    <xf numFmtId="0" fontId="3" fillId="5" borderId="16" xfId="0" applyFont="1" applyFill="1" applyBorder="1" applyAlignment="1">
      <alignment vertical="center" wrapText="1"/>
    </xf>
    <xf numFmtId="0" fontId="3" fillId="5" borderId="7" xfId="1" applyFont="1" applyFill="1" applyBorder="1" applyAlignment="1">
      <alignment vertical="center" wrapText="1"/>
    </xf>
    <xf numFmtId="0" fontId="2" fillId="3" borderId="25" xfId="0" applyFont="1" applyFill="1" applyBorder="1" applyAlignment="1">
      <alignment horizontal="left" vertical="center" wrapText="1"/>
    </xf>
    <xf numFmtId="0" fontId="3" fillId="3" borderId="26" xfId="0" applyFont="1" applyFill="1" applyBorder="1" applyAlignment="1">
      <alignment vertical="center"/>
    </xf>
    <xf numFmtId="0" fontId="3" fillId="3" borderId="27" xfId="0" applyFont="1" applyFill="1" applyBorder="1" applyAlignment="1">
      <alignment vertical="center"/>
    </xf>
    <xf numFmtId="0" fontId="3" fillId="3" borderId="28" xfId="0" applyFont="1" applyFill="1" applyBorder="1" applyAlignment="1">
      <alignment vertical="center"/>
    </xf>
    <xf numFmtId="0" fontId="2" fillId="6" borderId="23" xfId="0" applyFont="1" applyFill="1" applyBorder="1" applyAlignment="1">
      <alignment wrapText="1"/>
    </xf>
    <xf numFmtId="0" fontId="2" fillId="6" borderId="4" xfId="0" applyFont="1" applyFill="1" applyBorder="1" applyAlignment="1">
      <alignment wrapText="1"/>
    </xf>
    <xf numFmtId="0" fontId="14" fillId="0" borderId="16" xfId="0" applyFont="1" applyBorder="1" applyAlignment="1" applyProtection="1">
      <alignment horizontal="left" vertical="top" wrapText="1"/>
      <protection locked="0"/>
    </xf>
    <xf numFmtId="0" fontId="14" fillId="0" borderId="17" xfId="0" applyFont="1" applyBorder="1" applyAlignment="1" applyProtection="1">
      <alignment horizontal="left" vertical="top" wrapText="1"/>
      <protection locked="0"/>
    </xf>
    <xf numFmtId="0" fontId="14" fillId="0" borderId="19" xfId="0" applyFont="1" applyBorder="1" applyAlignment="1" applyProtection="1">
      <alignment horizontal="left" vertical="top" wrapText="1"/>
      <protection locked="0"/>
    </xf>
    <xf numFmtId="0" fontId="14" fillId="0" borderId="20" xfId="0" applyFont="1" applyBorder="1" applyAlignment="1" applyProtection="1">
      <alignment horizontal="left" vertical="top" wrapText="1"/>
      <protection locked="0"/>
    </xf>
    <xf numFmtId="0" fontId="14" fillId="0" borderId="7" xfId="0" applyFont="1" applyBorder="1" applyAlignment="1" applyProtection="1">
      <alignment horizontal="left" vertical="top" wrapText="1"/>
      <protection locked="0"/>
    </xf>
    <xf numFmtId="0" fontId="14" fillId="0" borderId="24" xfId="0" applyFont="1" applyBorder="1" applyAlignment="1" applyProtection="1">
      <alignment horizontal="left" vertical="top" wrapText="1"/>
      <protection locked="0"/>
    </xf>
    <xf numFmtId="0" fontId="13" fillId="0" borderId="7" xfId="0" applyFont="1" applyBorder="1" applyAlignment="1" applyProtection="1">
      <alignment horizontal="left" vertical="top" wrapText="1"/>
      <protection locked="0"/>
    </xf>
    <xf numFmtId="10" fontId="14" fillId="2" borderId="19" xfId="0" applyNumberFormat="1" applyFont="1" applyFill="1" applyBorder="1" applyAlignment="1" applyProtection="1">
      <alignment horizontal="left" vertical="top" wrapText="1"/>
      <protection locked="0"/>
    </xf>
    <xf numFmtId="10" fontId="14" fillId="2" borderId="16" xfId="0" applyNumberFormat="1" applyFont="1" applyFill="1" applyBorder="1" applyAlignment="1" applyProtection="1">
      <alignment horizontal="left" vertical="top" wrapText="1"/>
      <protection locked="0"/>
    </xf>
    <xf numFmtId="0" fontId="13" fillId="2" borderId="7" xfId="0" applyFont="1" applyFill="1" applyBorder="1" applyAlignment="1" applyProtection="1">
      <alignment horizontal="left" vertical="top" wrapText="1"/>
      <protection locked="0"/>
    </xf>
    <xf numFmtId="0" fontId="13" fillId="2" borderId="19" xfId="0" applyFont="1" applyFill="1" applyBorder="1" applyAlignment="1" applyProtection="1">
      <alignment horizontal="left" vertical="top" wrapText="1"/>
      <protection locked="0"/>
    </xf>
    <xf numFmtId="164" fontId="13" fillId="2" borderId="16" xfId="0" applyNumberFormat="1" applyFont="1" applyFill="1" applyBorder="1" applyAlignment="1" applyProtection="1">
      <alignment horizontal="left" vertical="top" wrapText="1"/>
      <protection locked="0"/>
    </xf>
    <xf numFmtId="164" fontId="13" fillId="2" borderId="7" xfId="0" applyNumberFormat="1" applyFont="1" applyFill="1" applyBorder="1" applyAlignment="1" applyProtection="1">
      <alignment horizontal="left" vertical="top" wrapText="1"/>
      <protection locked="0"/>
    </xf>
    <xf numFmtId="164" fontId="13" fillId="2" borderId="19" xfId="0" applyNumberFormat="1" applyFont="1" applyFill="1" applyBorder="1" applyAlignment="1" applyProtection="1">
      <alignment horizontal="left" vertical="top" wrapText="1"/>
      <protection locked="0"/>
    </xf>
    <xf numFmtId="10" fontId="5" fillId="3" borderId="7" xfId="0" applyNumberFormat="1" applyFont="1" applyFill="1" applyBorder="1" applyAlignment="1">
      <alignment horizontal="center" vertical="center"/>
    </xf>
    <xf numFmtId="0" fontId="2" fillId="6" borderId="29" xfId="0" applyFont="1" applyFill="1" applyBorder="1"/>
    <xf numFmtId="2" fontId="3" fillId="3" borderId="29" xfId="0" applyNumberFormat="1" applyFont="1" applyFill="1" applyBorder="1" applyAlignment="1">
      <alignment horizontal="center" vertical="center"/>
    </xf>
    <xf numFmtId="10" fontId="3" fillId="3" borderId="4" xfId="0" applyNumberFormat="1" applyFont="1" applyFill="1" applyBorder="1" applyAlignment="1">
      <alignment horizontal="center" vertical="center"/>
    </xf>
    <xf numFmtId="9" fontId="5" fillId="0" borderId="4" xfId="0" applyNumberFormat="1" applyFont="1" applyBorder="1" applyAlignment="1">
      <alignment horizontal="center" vertical="center" wrapText="1"/>
    </xf>
    <xf numFmtId="9" fontId="5" fillId="0" borderId="7" xfId="0" applyNumberFormat="1" applyFont="1" applyBorder="1" applyAlignment="1">
      <alignment horizontal="center" vertical="center" wrapText="1"/>
    </xf>
    <xf numFmtId="0" fontId="4" fillId="3" borderId="1" xfId="0" applyFont="1" applyFill="1" applyBorder="1" applyAlignment="1">
      <alignment horizontal="center" wrapText="1"/>
    </xf>
    <xf numFmtId="0" fontId="5" fillId="3" borderId="4" xfId="0" applyFont="1" applyFill="1" applyBorder="1" applyAlignment="1">
      <alignment horizontal="center" vertical="top" wrapText="1"/>
    </xf>
    <xf numFmtId="0" fontId="5" fillId="0" borderId="7" xfId="0" applyFont="1" applyBorder="1" applyAlignment="1">
      <alignment horizontal="center" vertical="center" wrapText="1"/>
    </xf>
    <xf numFmtId="0" fontId="3" fillId="0" borderId="7" xfId="0" applyFont="1" applyBorder="1" applyAlignment="1" applyProtection="1">
      <alignment horizontal="center" vertical="center"/>
      <protection locked="0"/>
    </xf>
    <xf numFmtId="9" fontId="2" fillId="3" borderId="23" xfId="0" applyNumberFormat="1" applyFont="1" applyFill="1" applyBorder="1" applyAlignment="1">
      <alignment horizontal="center" vertical="center" wrapText="1"/>
    </xf>
    <xf numFmtId="9" fontId="3" fillId="6" borderId="16" xfId="0" applyNumberFormat="1" applyFont="1" applyFill="1" applyBorder="1" applyAlignment="1">
      <alignment horizontal="center" vertical="center"/>
    </xf>
    <xf numFmtId="9" fontId="3" fillId="6" borderId="19" xfId="0" applyNumberFormat="1" applyFont="1" applyFill="1" applyBorder="1" applyAlignment="1">
      <alignment horizontal="center" vertical="center"/>
    </xf>
    <xf numFmtId="9" fontId="3" fillId="6" borderId="7" xfId="0" applyNumberFormat="1" applyFont="1" applyFill="1" applyBorder="1" applyAlignment="1">
      <alignment horizontal="center" vertical="center"/>
    </xf>
    <xf numFmtId="10" fontId="3" fillId="3" borderId="16" xfId="0" applyNumberFormat="1" applyFont="1" applyFill="1" applyBorder="1" applyAlignment="1">
      <alignment horizontal="center" vertical="center"/>
    </xf>
    <xf numFmtId="10" fontId="3" fillId="3" borderId="19" xfId="0" applyNumberFormat="1" applyFont="1" applyFill="1" applyBorder="1" applyAlignment="1">
      <alignment horizontal="center" vertical="center"/>
    </xf>
    <xf numFmtId="10" fontId="3" fillId="3" borderId="7" xfId="0" applyNumberFormat="1" applyFont="1" applyFill="1" applyBorder="1" applyAlignment="1">
      <alignment horizontal="center" vertical="center"/>
    </xf>
    <xf numFmtId="10" fontId="2" fillId="3" borderId="23" xfId="0" applyNumberFormat="1" applyFont="1" applyFill="1" applyBorder="1" applyAlignment="1">
      <alignment horizontal="center" vertical="center"/>
    </xf>
    <xf numFmtId="9" fontId="3" fillId="3" borderId="27" xfId="0" applyNumberFormat="1" applyFont="1" applyFill="1" applyBorder="1" applyAlignment="1">
      <alignment horizontal="center" vertical="center"/>
    </xf>
    <xf numFmtId="9" fontId="18" fillId="2" borderId="30" xfId="0" applyNumberFormat="1" applyFont="1" applyFill="1" applyBorder="1" applyAlignment="1" applyProtection="1">
      <alignment horizontal="center" vertical="center" wrapText="1"/>
      <protection locked="0"/>
    </xf>
    <xf numFmtId="0" fontId="19" fillId="2" borderId="30" xfId="0" applyFont="1" applyFill="1" applyBorder="1" applyAlignment="1" applyProtection="1">
      <alignment horizontal="center" vertical="center"/>
      <protection locked="0"/>
    </xf>
    <xf numFmtId="17" fontId="18" fillId="2" borderId="30" xfId="0" applyNumberFormat="1" applyFont="1" applyFill="1" applyBorder="1" applyAlignment="1" applyProtection="1">
      <alignment horizontal="left" vertical="center" wrapText="1"/>
      <protection locked="0"/>
    </xf>
    <xf numFmtId="9" fontId="18" fillId="2" borderId="30" xfId="0" applyNumberFormat="1" applyFont="1" applyFill="1" applyBorder="1" applyAlignment="1" applyProtection="1">
      <alignment horizontal="left" vertical="center" wrapText="1"/>
      <protection locked="0"/>
    </xf>
    <xf numFmtId="0" fontId="0" fillId="0" borderId="30" xfId="0" applyBorder="1" applyAlignment="1" applyProtection="1">
      <alignment horizontal="center" vertical="center" wrapText="1"/>
      <protection locked="0"/>
    </xf>
    <xf numFmtId="0" fontId="19" fillId="2" borderId="30" xfId="0" applyFont="1" applyFill="1" applyBorder="1" applyAlignment="1" applyProtection="1">
      <alignment horizontal="center"/>
      <protection locked="0"/>
    </xf>
    <xf numFmtId="0" fontId="0" fillId="0" borderId="30" xfId="0" applyBorder="1" applyProtection="1">
      <protection locked="0"/>
    </xf>
    <xf numFmtId="0" fontId="16" fillId="4" borderId="39" xfId="0" applyFont="1" applyFill="1" applyBorder="1" applyAlignment="1">
      <alignment horizontal="center" vertical="center" wrapText="1"/>
    </xf>
    <xf numFmtId="0" fontId="15" fillId="4" borderId="39" xfId="0" applyFont="1" applyFill="1" applyBorder="1" applyAlignment="1">
      <alignment horizontal="center" vertical="center" wrapText="1"/>
    </xf>
    <xf numFmtId="0" fontId="3" fillId="3" borderId="7" xfId="0" applyFont="1" applyFill="1" applyBorder="1" applyAlignment="1">
      <alignment horizontal="center" vertical="top" wrapText="1"/>
    </xf>
    <xf numFmtId="0" fontId="10" fillId="3" borderId="40" xfId="0" applyFont="1" applyFill="1" applyBorder="1" applyAlignment="1">
      <alignment horizontal="center" vertical="top" wrapText="1"/>
    </xf>
    <xf numFmtId="0" fontId="10" fillId="3" borderId="39" xfId="0" applyFont="1" applyFill="1" applyBorder="1" applyAlignment="1">
      <alignment horizontal="center" vertical="center" wrapText="1"/>
    </xf>
    <xf numFmtId="0" fontId="10" fillId="3" borderId="5"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4" xfId="0" applyFont="1" applyFill="1" applyBorder="1" applyAlignment="1">
      <alignment horizontal="center" vertical="center" wrapText="1"/>
    </xf>
    <xf numFmtId="0" fontId="3" fillId="8" borderId="2" xfId="0" applyFont="1" applyFill="1" applyBorder="1" applyProtection="1">
      <protection locked="0"/>
    </xf>
    <xf numFmtId="0" fontId="3" fillId="8" borderId="7" xfId="0" applyFont="1" applyFill="1" applyBorder="1"/>
    <xf numFmtId="0" fontId="18" fillId="4" borderId="36" xfId="0" applyFont="1" applyFill="1" applyBorder="1" applyAlignment="1">
      <alignment horizontal="center" vertical="center" wrapText="1"/>
    </xf>
    <xf numFmtId="0" fontId="2" fillId="3" borderId="18" xfId="0" applyFont="1" applyFill="1" applyBorder="1" applyAlignment="1">
      <alignment horizontal="center" vertical="center" wrapText="1"/>
    </xf>
    <xf numFmtId="0" fontId="2" fillId="3" borderId="19" xfId="0" applyFont="1" applyFill="1" applyBorder="1" applyAlignment="1">
      <alignment horizontal="center" vertical="center" textRotation="90" wrapText="1"/>
    </xf>
    <xf numFmtId="0" fontId="2" fillId="3" borderId="19" xfId="0" applyFont="1" applyFill="1" applyBorder="1" applyAlignment="1">
      <alignment horizontal="center" vertical="center" wrapText="1"/>
    </xf>
    <xf numFmtId="0" fontId="3" fillId="3" borderId="19" xfId="0" applyFont="1" applyFill="1" applyBorder="1" applyAlignment="1">
      <alignment horizontal="center" vertical="center" wrapText="1"/>
    </xf>
    <xf numFmtId="0" fontId="3" fillId="3" borderId="20" xfId="0" applyFont="1" applyFill="1" applyBorder="1" applyAlignment="1">
      <alignment horizontal="center" vertical="center" wrapText="1"/>
    </xf>
    <xf numFmtId="0" fontId="3" fillId="0" borderId="0" xfId="0" applyFont="1" applyAlignment="1">
      <alignment horizontal="center" vertical="center" wrapText="1"/>
    </xf>
    <xf numFmtId="0" fontId="2" fillId="3" borderId="15" xfId="0" applyFont="1" applyFill="1" applyBorder="1" applyAlignment="1">
      <alignment horizontal="center" vertical="center"/>
    </xf>
    <xf numFmtId="0" fontId="2" fillId="3" borderId="16" xfId="0" applyFont="1" applyFill="1" applyBorder="1" applyAlignment="1">
      <alignment horizontal="center" vertical="center"/>
    </xf>
    <xf numFmtId="0" fontId="2" fillId="3" borderId="17" xfId="0" applyFont="1" applyFill="1" applyBorder="1" applyAlignment="1">
      <alignment horizontal="center" vertical="center"/>
    </xf>
    <xf numFmtId="0" fontId="2" fillId="0" borderId="0" xfId="0" applyFont="1" applyAlignment="1">
      <alignment horizontal="center" vertical="center"/>
    </xf>
    <xf numFmtId="0" fontId="0" fillId="0" borderId="0" xfId="0" applyAlignment="1" applyProtection="1">
      <alignment vertical="center" wrapText="1"/>
      <protection locked="0"/>
    </xf>
    <xf numFmtId="0" fontId="24" fillId="10" borderId="44" xfId="0" applyFont="1" applyFill="1" applyBorder="1" applyAlignment="1">
      <alignment horizontal="center" vertical="center" wrapText="1"/>
    </xf>
    <xf numFmtId="0" fontId="24" fillId="9" borderId="44" xfId="0" applyFont="1" applyFill="1" applyBorder="1" applyAlignment="1">
      <alignment horizontal="center" vertical="center" wrapText="1"/>
    </xf>
    <xf numFmtId="0" fontId="24" fillId="8" borderId="49" xfId="0" applyFont="1" applyFill="1" applyBorder="1" applyAlignment="1">
      <alignment horizontal="center" vertical="center" wrapText="1"/>
    </xf>
    <xf numFmtId="0" fontId="16" fillId="4" borderId="37" xfId="0" applyFont="1" applyFill="1" applyBorder="1" applyAlignment="1">
      <alignment horizontal="center" vertical="center" wrapText="1"/>
    </xf>
    <xf numFmtId="0" fontId="20" fillId="2" borderId="32" xfId="0" applyFont="1" applyFill="1" applyBorder="1" applyAlignment="1" applyProtection="1">
      <alignment horizontal="left" vertical="center" wrapText="1"/>
      <protection locked="0"/>
    </xf>
    <xf numFmtId="0" fontId="16" fillId="4" borderId="7" xfId="0" applyFont="1" applyFill="1" applyBorder="1" applyAlignment="1">
      <alignment horizontal="center" vertical="center" wrapText="1"/>
    </xf>
    <xf numFmtId="0" fontId="0" fillId="0" borderId="7" xfId="0" applyBorder="1" applyAlignment="1" applyProtection="1">
      <alignment horizontal="center"/>
      <protection locked="0"/>
    </xf>
    <xf numFmtId="0" fontId="2" fillId="11" borderId="29" xfId="0" applyFont="1" applyFill="1" applyBorder="1" applyAlignment="1">
      <alignment horizontal="center" vertical="center"/>
    </xf>
    <xf numFmtId="0" fontId="2" fillId="11" borderId="21" xfId="0" applyFont="1" applyFill="1" applyBorder="1" applyAlignment="1">
      <alignment horizontal="center" vertical="center" wrapText="1"/>
    </xf>
    <xf numFmtId="0" fontId="3" fillId="11" borderId="21" xfId="0" applyFont="1" applyFill="1" applyBorder="1" applyProtection="1">
      <protection locked="0"/>
    </xf>
    <xf numFmtId="0" fontId="3" fillId="11" borderId="23" xfId="0" applyFont="1" applyFill="1" applyBorder="1" applyProtection="1">
      <protection locked="0"/>
    </xf>
    <xf numFmtId="0" fontId="11" fillId="8" borderId="7" xfId="0" applyFont="1" applyFill="1" applyBorder="1" applyAlignment="1">
      <alignment horizontal="center" vertical="center" wrapText="1"/>
    </xf>
    <xf numFmtId="0" fontId="0" fillId="0" borderId="21" xfId="0" applyBorder="1" applyAlignment="1" applyProtection="1">
      <alignment vertical="center" wrapText="1"/>
      <protection locked="0"/>
    </xf>
    <xf numFmtId="0" fontId="0" fillId="0" borderId="4" xfId="0" applyBorder="1" applyAlignment="1" applyProtection="1">
      <alignment vertical="center" wrapText="1"/>
      <protection locked="0"/>
    </xf>
    <xf numFmtId="0" fontId="24" fillId="12" borderId="7" xfId="1" applyFont="1" applyFill="1" applyBorder="1" applyAlignment="1">
      <alignment horizontal="center" vertical="center" wrapText="1"/>
    </xf>
    <xf numFmtId="0" fontId="1" fillId="0" borderId="0" xfId="1"/>
    <xf numFmtId="0" fontId="4" fillId="3" borderId="7" xfId="0" applyFont="1" applyFill="1" applyBorder="1" applyAlignment="1">
      <alignment wrapText="1"/>
    </xf>
    <xf numFmtId="0" fontId="14" fillId="5" borderId="0" xfId="0" applyFont="1" applyFill="1" applyProtection="1">
      <protection locked="0"/>
    </xf>
    <xf numFmtId="0" fontId="5" fillId="5" borderId="0" xfId="0" applyFont="1" applyFill="1" applyProtection="1">
      <protection locked="0"/>
    </xf>
    <xf numFmtId="0" fontId="5" fillId="5" borderId="0" xfId="0" applyFont="1" applyFill="1" applyAlignment="1">
      <alignment horizontal="left" vertical="center"/>
    </xf>
    <xf numFmtId="0" fontId="4" fillId="5" borderId="0" xfId="0" applyFont="1" applyFill="1"/>
    <xf numFmtId="0" fontId="4" fillId="5" borderId="0" xfId="0" applyFont="1" applyFill="1" applyAlignment="1">
      <alignment vertical="top"/>
    </xf>
    <xf numFmtId="0" fontId="5" fillId="5" borderId="0" xfId="0" applyFont="1" applyFill="1"/>
    <xf numFmtId="0" fontId="0" fillId="5" borderId="0" xfId="0" applyFill="1" applyProtection="1">
      <protection locked="0"/>
    </xf>
    <xf numFmtId="0" fontId="0" fillId="5" borderId="34" xfId="0" applyFill="1" applyBorder="1"/>
    <xf numFmtId="9" fontId="0" fillId="5" borderId="0" xfId="0" applyNumberFormat="1" applyFill="1" applyAlignment="1">
      <alignment vertical="top"/>
    </xf>
    <xf numFmtId="0" fontId="0" fillId="5" borderId="0" xfId="0" applyFill="1"/>
    <xf numFmtId="0" fontId="9" fillId="5" borderId="10" xfId="0" applyFont="1" applyFill="1" applyBorder="1"/>
    <xf numFmtId="0" fontId="3" fillId="5" borderId="0" xfId="0" applyFont="1" applyFill="1" applyAlignment="1">
      <alignment vertical="center" wrapText="1"/>
    </xf>
    <xf numFmtId="0" fontId="0" fillId="5" borderId="0" xfId="0" applyFill="1" applyAlignment="1">
      <alignment vertical="center" wrapText="1"/>
    </xf>
    <xf numFmtId="10" fontId="18" fillId="4" borderId="30" xfId="0" applyNumberFormat="1" applyFont="1" applyFill="1" applyBorder="1" applyAlignment="1">
      <alignment horizontal="center" vertical="center" wrapText="1"/>
    </xf>
    <xf numFmtId="10" fontId="20" fillId="4" borderId="30" xfId="0" applyNumberFormat="1" applyFont="1" applyFill="1" applyBorder="1" applyAlignment="1">
      <alignment horizontal="center" vertical="center" wrapText="1"/>
    </xf>
    <xf numFmtId="9" fontId="3" fillId="0" borderId="16" xfId="0" applyNumberFormat="1" applyFont="1" applyBorder="1" applyAlignment="1" applyProtection="1">
      <alignment horizontal="center" vertical="center"/>
      <protection locked="0"/>
    </xf>
    <xf numFmtId="9" fontId="3" fillId="0" borderId="19" xfId="0" applyNumberFormat="1" applyFont="1" applyBorder="1" applyAlignment="1" applyProtection="1">
      <alignment horizontal="center" vertical="center"/>
      <protection locked="0"/>
    </xf>
    <xf numFmtId="9" fontId="3" fillId="0" borderId="7" xfId="0" applyNumberFormat="1" applyFont="1" applyBorder="1" applyAlignment="1" applyProtection="1">
      <alignment horizontal="center" vertical="center"/>
      <protection locked="0"/>
    </xf>
    <xf numFmtId="9" fontId="3" fillId="5" borderId="16" xfId="0" applyNumberFormat="1" applyFont="1" applyFill="1" applyBorder="1" applyAlignment="1" applyProtection="1">
      <alignment horizontal="center" vertical="center"/>
      <protection locked="0"/>
    </xf>
    <xf numFmtId="9" fontId="3" fillId="5" borderId="7" xfId="0" applyNumberFormat="1" applyFont="1" applyFill="1" applyBorder="1" applyAlignment="1" applyProtection="1">
      <alignment horizontal="center" vertical="center"/>
      <protection locked="0"/>
    </xf>
    <xf numFmtId="9" fontId="3" fillId="5" borderId="19" xfId="0" applyNumberFormat="1" applyFont="1" applyFill="1" applyBorder="1" applyAlignment="1" applyProtection="1">
      <alignment horizontal="center" vertical="center"/>
      <protection locked="0"/>
    </xf>
    <xf numFmtId="0" fontId="19" fillId="2" borderId="30" xfId="0" applyFont="1" applyFill="1" applyBorder="1" applyAlignment="1" applyProtection="1">
      <alignment horizontal="center" vertical="center" wrapText="1"/>
      <protection locked="0"/>
    </xf>
    <xf numFmtId="0" fontId="19" fillId="2" borderId="30" xfId="0" applyFont="1" applyFill="1" applyBorder="1" applyAlignment="1" applyProtection="1">
      <alignment vertical="center" wrapText="1"/>
      <protection locked="0"/>
    </xf>
    <xf numFmtId="0" fontId="18" fillId="2" borderId="57" xfId="0" applyFont="1" applyFill="1" applyBorder="1" applyAlignment="1" applyProtection="1">
      <alignment horizontal="center" vertical="center" wrapText="1"/>
      <protection locked="0"/>
    </xf>
    <xf numFmtId="0" fontId="20" fillId="2" borderId="58" xfId="0" applyFont="1" applyFill="1" applyBorder="1" applyAlignment="1" applyProtection="1">
      <alignment horizontal="center" vertical="center" wrapText="1"/>
      <protection locked="0"/>
    </xf>
    <xf numFmtId="0" fontId="16" fillId="4" borderId="56" xfId="0" applyFont="1" applyFill="1" applyBorder="1" applyAlignment="1">
      <alignment horizontal="center" vertical="center" wrapText="1"/>
    </xf>
    <xf numFmtId="0" fontId="16" fillId="4" borderId="52" xfId="0" applyFont="1" applyFill="1" applyBorder="1" applyAlignment="1">
      <alignment horizontal="center" vertical="center" wrapText="1"/>
    </xf>
    <xf numFmtId="9" fontId="18" fillId="2" borderId="31" xfId="0" applyNumberFormat="1" applyFont="1" applyFill="1" applyBorder="1" applyAlignment="1" applyProtection="1">
      <alignment horizontal="center" vertical="center" wrapText="1"/>
      <protection locked="0"/>
    </xf>
    <xf numFmtId="9" fontId="18" fillId="2" borderId="32" xfId="0" applyNumberFormat="1" applyFont="1" applyFill="1" applyBorder="1" applyAlignment="1" applyProtection="1">
      <alignment horizontal="center" vertical="center" wrapText="1"/>
      <protection locked="0"/>
    </xf>
    <xf numFmtId="17" fontId="18" fillId="2" borderId="31" xfId="0" applyNumberFormat="1" applyFont="1" applyFill="1" applyBorder="1" applyAlignment="1" applyProtection="1">
      <alignment horizontal="center" vertical="center" wrapText="1"/>
      <protection locked="0"/>
    </xf>
    <xf numFmtId="17" fontId="18" fillId="2" borderId="32" xfId="0" applyNumberFormat="1" applyFont="1" applyFill="1" applyBorder="1" applyAlignment="1" applyProtection="1">
      <alignment horizontal="center" vertical="center" wrapText="1"/>
      <protection locked="0"/>
    </xf>
    <xf numFmtId="0" fontId="18" fillId="2" borderId="31" xfId="0" applyFont="1" applyFill="1" applyBorder="1" applyAlignment="1" applyProtection="1">
      <alignment horizontal="center" vertical="center" wrapText="1"/>
      <protection locked="0"/>
    </xf>
    <xf numFmtId="0" fontId="18" fillId="2" borderId="32" xfId="0" applyFont="1" applyFill="1" applyBorder="1" applyAlignment="1" applyProtection="1">
      <alignment horizontal="center" vertical="center" wrapText="1"/>
      <protection locked="0"/>
    </xf>
    <xf numFmtId="0" fontId="20" fillId="8" borderId="33" xfId="0" applyFont="1" applyFill="1" applyBorder="1" applyAlignment="1" applyProtection="1">
      <alignment horizontal="center" vertical="center" wrapText="1"/>
      <protection locked="0"/>
    </xf>
    <xf numFmtId="0" fontId="20" fillId="8" borderId="34" xfId="0" applyFont="1" applyFill="1" applyBorder="1" applyAlignment="1" applyProtection="1">
      <alignment horizontal="center" vertical="center" wrapText="1"/>
      <protection locked="0"/>
    </xf>
    <xf numFmtId="0" fontId="20" fillId="8" borderId="35" xfId="0" applyFont="1" applyFill="1" applyBorder="1" applyAlignment="1" applyProtection="1">
      <alignment horizontal="center" vertical="center" wrapText="1"/>
      <protection locked="0"/>
    </xf>
    <xf numFmtId="0" fontId="16" fillId="8" borderId="54" xfId="0" applyFont="1" applyFill="1" applyBorder="1" applyAlignment="1">
      <alignment horizontal="center" vertical="center" wrapText="1"/>
    </xf>
    <xf numFmtId="0" fontId="16" fillId="8" borderId="0" xfId="0" applyFont="1" applyFill="1" applyAlignment="1">
      <alignment horizontal="center" vertical="center" wrapText="1"/>
    </xf>
    <xf numFmtId="0" fontId="16" fillId="8" borderId="55" xfId="0" applyFont="1" applyFill="1" applyBorder="1" applyAlignment="1">
      <alignment horizontal="center" vertical="center" wrapText="1"/>
    </xf>
    <xf numFmtId="0" fontId="2" fillId="5" borderId="9" xfId="0" applyFont="1" applyFill="1" applyBorder="1" applyAlignment="1">
      <alignment horizontal="center" vertical="center" wrapText="1"/>
    </xf>
    <xf numFmtId="0" fontId="0" fillId="5" borderId="9" xfId="0" applyFill="1" applyBorder="1" applyAlignment="1">
      <alignment horizontal="center" vertical="center" wrapText="1"/>
    </xf>
    <xf numFmtId="0" fontId="3" fillId="0" borderId="9" xfId="0" applyFont="1" applyBorder="1" applyAlignment="1">
      <alignment vertical="center" wrapText="1"/>
    </xf>
    <xf numFmtId="0" fontId="3" fillId="0" borderId="0" xfId="0" applyFont="1" applyAlignment="1">
      <alignment vertical="center" wrapText="1"/>
    </xf>
    <xf numFmtId="0" fontId="11" fillId="6" borderId="12" xfId="0" applyFont="1" applyFill="1" applyBorder="1" applyAlignment="1">
      <alignment horizontal="center" vertical="center" wrapText="1"/>
    </xf>
    <xf numFmtId="0" fontId="11" fillId="6" borderId="11" xfId="0" applyFont="1" applyFill="1" applyBorder="1" applyAlignment="1">
      <alignment horizontal="center" vertical="center" wrapText="1"/>
    </xf>
    <xf numFmtId="0" fontId="16" fillId="7" borderId="38" xfId="0" applyFont="1" applyFill="1" applyBorder="1" applyAlignment="1">
      <alignment horizontal="center" vertical="center" wrapText="1"/>
    </xf>
    <xf numFmtId="0" fontId="16" fillId="7" borderId="39" xfId="0" applyFont="1" applyFill="1" applyBorder="1" applyAlignment="1">
      <alignment horizontal="center" vertical="center" wrapText="1"/>
    </xf>
    <xf numFmtId="0" fontId="16" fillId="4" borderId="7" xfId="0" applyFont="1" applyFill="1" applyBorder="1" applyAlignment="1">
      <alignment horizontal="left" vertical="center" wrapText="1"/>
    </xf>
    <xf numFmtId="0" fontId="20" fillId="4" borderId="7" xfId="0" applyFont="1" applyFill="1" applyBorder="1" applyAlignment="1">
      <alignment horizontal="left" vertical="center" wrapText="1"/>
    </xf>
    <xf numFmtId="0" fontId="16" fillId="0" borderId="7" xfId="0" applyFont="1" applyBorder="1" applyAlignment="1" applyProtection="1">
      <alignment horizontal="left" vertical="center" wrapText="1"/>
      <protection locked="0"/>
    </xf>
    <xf numFmtId="0" fontId="20" fillId="0" borderId="7" xfId="0" applyFont="1" applyBorder="1" applyAlignment="1" applyProtection="1">
      <alignment horizontal="left" vertical="center" wrapText="1"/>
      <protection locked="0"/>
    </xf>
    <xf numFmtId="0" fontId="15" fillId="6" borderId="7" xfId="0" applyFont="1" applyFill="1" applyBorder="1" applyAlignment="1">
      <alignment horizontal="left"/>
    </xf>
    <xf numFmtId="0" fontId="15" fillId="5" borderId="7" xfId="0" applyFont="1" applyFill="1" applyBorder="1" applyAlignment="1" applyProtection="1">
      <alignment horizontal="left"/>
      <protection locked="0"/>
    </xf>
    <xf numFmtId="0" fontId="15" fillId="8" borderId="3" xfId="0" applyFont="1" applyFill="1" applyBorder="1" applyAlignment="1">
      <alignment horizontal="center"/>
    </xf>
    <xf numFmtId="0" fontId="15" fillId="8" borderId="14" xfId="0" applyFont="1" applyFill="1" applyBorder="1" applyAlignment="1">
      <alignment horizontal="center"/>
    </xf>
    <xf numFmtId="0" fontId="15" fillId="8" borderId="6" xfId="0" applyFont="1" applyFill="1" applyBorder="1" applyAlignment="1">
      <alignment horizontal="center" vertical="center" wrapText="1"/>
    </xf>
    <xf numFmtId="0" fontId="15" fillId="8" borderId="10" xfId="0" applyFont="1" applyFill="1" applyBorder="1" applyAlignment="1">
      <alignment horizontal="center" vertical="center" wrapText="1"/>
    </xf>
    <xf numFmtId="0" fontId="15" fillId="8" borderId="5" xfId="0" applyFont="1" applyFill="1" applyBorder="1" applyAlignment="1">
      <alignment horizontal="center" vertical="center" wrapText="1"/>
    </xf>
    <xf numFmtId="0" fontId="3" fillId="0" borderId="9" xfId="0" applyFont="1" applyBorder="1" applyAlignment="1">
      <alignment horizontal="left" wrapText="1"/>
    </xf>
    <xf numFmtId="0" fontId="3" fillId="0" borderId="0" xfId="0" applyFont="1" applyAlignment="1">
      <alignment horizontal="left" wrapText="1"/>
    </xf>
    <xf numFmtId="0" fontId="3" fillId="0" borderId="15" xfId="0" applyFont="1" applyBorder="1" applyAlignment="1">
      <alignment vertical="center" wrapText="1"/>
    </xf>
    <xf numFmtId="0" fontId="3" fillId="0" borderId="22" xfId="0" applyFont="1" applyBorder="1" applyAlignment="1">
      <alignment vertical="center" wrapText="1"/>
    </xf>
    <xf numFmtId="0" fontId="3" fillId="0" borderId="18" xfId="0" applyFont="1" applyBorder="1" applyAlignment="1">
      <alignment vertical="center" wrapText="1"/>
    </xf>
    <xf numFmtId="9" fontId="3" fillId="0" borderId="16" xfId="0" applyNumberFormat="1" applyFont="1" applyBorder="1" applyAlignment="1" applyProtection="1">
      <alignment horizontal="center" vertical="center"/>
      <protection locked="0"/>
    </xf>
    <xf numFmtId="9" fontId="3" fillId="0" borderId="7" xfId="0" applyNumberFormat="1" applyFont="1" applyBorder="1" applyAlignment="1" applyProtection="1">
      <alignment horizontal="center" vertical="center"/>
      <protection locked="0"/>
    </xf>
    <xf numFmtId="9" fontId="3" fillId="0" borderId="19" xfId="0" applyNumberFormat="1" applyFont="1" applyBorder="1" applyAlignment="1" applyProtection="1">
      <alignment horizontal="center" vertical="center"/>
      <protection locked="0"/>
    </xf>
    <xf numFmtId="9" fontId="3" fillId="5" borderId="16" xfId="0" applyNumberFormat="1" applyFont="1" applyFill="1" applyBorder="1" applyAlignment="1" applyProtection="1">
      <alignment horizontal="center" vertical="center"/>
      <protection locked="0"/>
    </xf>
    <xf numFmtId="9" fontId="3" fillId="5" borderId="7" xfId="0" applyNumberFormat="1" applyFont="1" applyFill="1" applyBorder="1" applyAlignment="1" applyProtection="1">
      <alignment horizontal="center" vertical="center"/>
      <protection locked="0"/>
    </xf>
    <xf numFmtId="9" fontId="3" fillId="5" borderId="19" xfId="0" applyNumberFormat="1" applyFont="1" applyFill="1" applyBorder="1" applyAlignment="1" applyProtection="1">
      <alignment horizontal="center" vertical="center"/>
      <protection locked="0"/>
    </xf>
    <xf numFmtId="9" fontId="3" fillId="0" borderId="16" xfId="0" applyNumberFormat="1" applyFont="1" applyBorder="1" applyAlignment="1" applyProtection="1">
      <alignment horizontal="center" vertical="center" wrapText="1"/>
      <protection locked="0"/>
    </xf>
    <xf numFmtId="9" fontId="3" fillId="0" borderId="7" xfId="0" applyNumberFormat="1" applyFont="1" applyBorder="1" applyAlignment="1" applyProtection="1">
      <alignment horizontal="center" vertical="center" wrapText="1"/>
      <protection locked="0"/>
    </xf>
    <xf numFmtId="9" fontId="3" fillId="0" borderId="19" xfId="0" applyNumberFormat="1" applyFont="1" applyBorder="1" applyAlignment="1" applyProtection="1">
      <alignment horizontal="center" vertical="center" wrapText="1"/>
      <protection locked="0"/>
    </xf>
    <xf numFmtId="9" fontId="3" fillId="6" borderId="16" xfId="0" applyNumberFormat="1" applyFont="1" applyFill="1" applyBorder="1" applyAlignment="1">
      <alignment horizontal="center" vertical="center"/>
    </xf>
    <xf numFmtId="9" fontId="3" fillId="6" borderId="19" xfId="0" applyNumberFormat="1" applyFont="1" applyFill="1" applyBorder="1" applyAlignment="1">
      <alignment horizontal="center" vertical="center"/>
    </xf>
    <xf numFmtId="9" fontId="3" fillId="6" borderId="16" xfId="0" applyNumberFormat="1" applyFont="1" applyFill="1" applyBorder="1" applyAlignment="1">
      <alignment horizontal="center" vertical="center" wrapText="1"/>
    </xf>
    <xf numFmtId="9" fontId="3" fillId="6" borderId="7" xfId="0" applyNumberFormat="1" applyFont="1" applyFill="1" applyBorder="1" applyAlignment="1">
      <alignment horizontal="center" vertical="center" wrapText="1"/>
    </xf>
    <xf numFmtId="9" fontId="3" fillId="6" borderId="19" xfId="0" applyNumberFormat="1" applyFont="1" applyFill="1" applyBorder="1" applyAlignment="1">
      <alignment horizontal="center" vertical="center" wrapText="1"/>
    </xf>
    <xf numFmtId="9" fontId="3" fillId="6" borderId="7" xfId="0" applyNumberFormat="1" applyFont="1" applyFill="1" applyBorder="1" applyAlignment="1">
      <alignment horizontal="center" vertical="center"/>
    </xf>
    <xf numFmtId="0" fontId="4" fillId="3" borderId="3"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4" fillId="0" borderId="0" xfId="0" applyFont="1" applyAlignment="1">
      <alignment vertical="top" wrapText="1"/>
    </xf>
    <xf numFmtId="0" fontId="0" fillId="0" borderId="0" xfId="0" applyAlignment="1">
      <alignment vertical="top"/>
    </xf>
    <xf numFmtId="164" fontId="2" fillId="5" borderId="0" xfId="0" applyNumberFormat="1" applyFont="1" applyFill="1" applyAlignment="1">
      <alignment horizontal="center" vertical="center"/>
    </xf>
    <xf numFmtId="0" fontId="4" fillId="3" borderId="7" xfId="0" applyFont="1" applyFill="1" applyBorder="1" applyAlignment="1">
      <alignment horizontal="center" vertical="center" wrapText="1"/>
    </xf>
    <xf numFmtId="0" fontId="3" fillId="5" borderId="0" xfId="0" applyFont="1" applyFill="1" applyAlignment="1">
      <alignment horizontal="left" vertical="center" wrapText="1"/>
    </xf>
    <xf numFmtId="0" fontId="6" fillId="5" borderId="0" xfId="0" applyFont="1" applyFill="1" applyAlignment="1">
      <alignment vertical="center" wrapText="1"/>
    </xf>
    <xf numFmtId="0" fontId="3" fillId="5" borderId="8" xfId="0" applyFont="1" applyFill="1" applyBorder="1" applyAlignment="1">
      <alignment horizontal="left" vertical="center"/>
    </xf>
    <xf numFmtId="0" fontId="5" fillId="5" borderId="0" xfId="0" applyFont="1" applyFill="1" applyAlignment="1">
      <alignment horizontal="left" vertical="center"/>
    </xf>
    <xf numFmtId="0" fontId="5" fillId="3" borderId="12" xfId="0" applyFont="1" applyFill="1" applyBorder="1" applyAlignment="1">
      <alignment horizontal="center" vertical="center" wrapText="1"/>
    </xf>
    <xf numFmtId="0" fontId="5" fillId="3" borderId="13"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2" fillId="0" borderId="0" xfId="0" applyFont="1" applyAlignment="1">
      <alignment horizontal="left" vertical="center" wrapText="1"/>
    </xf>
    <xf numFmtId="0" fontId="5" fillId="0" borderId="12"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top" wrapText="1"/>
    </xf>
    <xf numFmtId="0" fontId="5" fillId="0" borderId="11" xfId="0" applyFont="1" applyBorder="1" applyAlignment="1">
      <alignment horizontal="center" vertical="top" wrapText="1"/>
    </xf>
    <xf numFmtId="0" fontId="30" fillId="13" borderId="12" xfId="1" applyFont="1" applyFill="1" applyBorder="1" applyAlignment="1">
      <alignment horizontal="left" vertical="center" wrapText="1"/>
    </xf>
    <xf numFmtId="0" fontId="30" fillId="13" borderId="13" xfId="1" applyFont="1" applyFill="1" applyBorder="1" applyAlignment="1">
      <alignment horizontal="left" vertical="center" wrapText="1"/>
    </xf>
    <xf numFmtId="0" fontId="30" fillId="13" borderId="11" xfId="1" applyFont="1" applyFill="1" applyBorder="1" applyAlignment="1">
      <alignment horizontal="left" vertical="center" wrapText="1"/>
    </xf>
    <xf numFmtId="0" fontId="15" fillId="6" borderId="44" xfId="0" applyFont="1" applyFill="1" applyBorder="1" applyAlignment="1">
      <alignment horizontal="left" vertical="center"/>
    </xf>
    <xf numFmtId="0" fontId="15" fillId="6" borderId="7" xfId="0" applyFont="1" applyFill="1" applyBorder="1" applyAlignment="1">
      <alignment horizontal="left" vertical="center"/>
    </xf>
    <xf numFmtId="0" fontId="15" fillId="5" borderId="7" xfId="0" applyFont="1" applyFill="1" applyBorder="1" applyAlignment="1" applyProtection="1">
      <alignment horizontal="left" vertical="center" wrapText="1"/>
      <protection locked="0"/>
    </xf>
    <xf numFmtId="0" fontId="15" fillId="5" borderId="7" xfId="0" applyFont="1" applyFill="1" applyBorder="1" applyAlignment="1" applyProtection="1">
      <alignment horizontal="left" vertical="center"/>
      <protection locked="0"/>
    </xf>
    <xf numFmtId="0" fontId="15" fillId="5" borderId="45" xfId="0" applyFont="1" applyFill="1" applyBorder="1" applyAlignment="1" applyProtection="1">
      <alignment horizontal="left" vertical="center"/>
      <protection locked="0"/>
    </xf>
    <xf numFmtId="0" fontId="25" fillId="2" borderId="12" xfId="0" applyFont="1" applyFill="1" applyBorder="1" applyAlignment="1">
      <alignment horizontal="left" vertical="center" wrapText="1"/>
    </xf>
    <xf numFmtId="0" fontId="25" fillId="2" borderId="13" xfId="0" applyFont="1" applyFill="1" applyBorder="1" applyAlignment="1">
      <alignment horizontal="left" vertical="center" wrapText="1"/>
    </xf>
    <xf numFmtId="0" fontId="25" fillId="2" borderId="48" xfId="0" applyFont="1" applyFill="1" applyBorder="1" applyAlignment="1">
      <alignment horizontal="left" vertical="center" wrapText="1"/>
    </xf>
    <xf numFmtId="0" fontId="35" fillId="8" borderId="46" xfId="0" applyFont="1" applyFill="1" applyBorder="1" applyAlignment="1">
      <alignment horizontal="center" vertical="center"/>
    </xf>
    <xf numFmtId="0" fontId="35" fillId="8" borderId="14" xfId="0" applyFont="1" applyFill="1" applyBorder="1" applyAlignment="1">
      <alignment horizontal="center" vertical="center"/>
    </xf>
    <xf numFmtId="0" fontId="35" fillId="8" borderId="47" xfId="0" applyFont="1" applyFill="1" applyBorder="1" applyAlignment="1">
      <alignment horizontal="center" vertical="center"/>
    </xf>
    <xf numFmtId="0" fontId="36" fillId="2" borderId="12" xfId="0" applyFont="1" applyFill="1" applyBorder="1" applyAlignment="1">
      <alignment horizontal="left" vertical="center" wrapText="1"/>
    </xf>
    <xf numFmtId="0" fontId="30" fillId="2" borderId="12" xfId="0" applyFont="1" applyFill="1" applyBorder="1" applyAlignment="1">
      <alignment horizontal="left" vertical="center" wrapText="1"/>
    </xf>
    <xf numFmtId="0" fontId="30" fillId="2" borderId="50" xfId="0" applyFont="1" applyFill="1" applyBorder="1" applyAlignment="1">
      <alignment horizontal="left" vertical="center" wrapText="1"/>
    </xf>
    <xf numFmtId="0" fontId="25" fillId="2" borderId="51" xfId="0" applyFont="1" applyFill="1" applyBorder="1" applyAlignment="1">
      <alignment horizontal="left" vertical="center" wrapText="1"/>
    </xf>
    <xf numFmtId="0" fontId="25" fillId="2" borderId="52" xfId="0" applyFont="1" applyFill="1" applyBorder="1" applyAlignment="1">
      <alignment horizontal="left" vertical="center" wrapText="1"/>
    </xf>
    <xf numFmtId="0" fontId="3" fillId="8" borderId="53" xfId="0" applyFont="1" applyFill="1" applyBorder="1" applyAlignment="1">
      <alignment horizontal="center"/>
    </xf>
    <xf numFmtId="0" fontId="3" fillId="8" borderId="13" xfId="0" applyFont="1" applyFill="1" applyBorder="1" applyAlignment="1">
      <alignment horizontal="center"/>
    </xf>
    <xf numFmtId="0" fontId="3" fillId="8" borderId="48" xfId="0" applyFont="1" applyFill="1" applyBorder="1" applyAlignment="1">
      <alignment horizontal="center"/>
    </xf>
    <xf numFmtId="0" fontId="29" fillId="8" borderId="33" xfId="0" applyFont="1" applyFill="1" applyBorder="1" applyAlignment="1">
      <alignment horizontal="center" vertical="center" wrapText="1"/>
    </xf>
    <xf numFmtId="0" fontId="29" fillId="8" borderId="34" xfId="0" applyFont="1" applyFill="1" applyBorder="1" applyAlignment="1">
      <alignment horizontal="center" vertical="center" wrapText="1"/>
    </xf>
    <xf numFmtId="0" fontId="29" fillId="8" borderId="35" xfId="0" applyFont="1" applyFill="1" applyBorder="1" applyAlignment="1">
      <alignment horizontal="center" vertical="center" wrapText="1"/>
    </xf>
    <xf numFmtId="0" fontId="15" fillId="6" borderId="41" xfId="0" applyFont="1" applyFill="1" applyBorder="1" applyAlignment="1">
      <alignment horizontal="left" vertical="center"/>
    </xf>
    <xf numFmtId="0" fontId="15" fillId="6" borderId="42" xfId="0" applyFont="1" applyFill="1" applyBorder="1" applyAlignment="1">
      <alignment horizontal="left" vertical="center"/>
    </xf>
    <xf numFmtId="0" fontId="23" fillId="5" borderId="42" xfId="0" applyFont="1" applyFill="1" applyBorder="1" applyAlignment="1" applyProtection="1">
      <alignment horizontal="left" vertical="center"/>
      <protection locked="0"/>
    </xf>
    <xf numFmtId="0" fontId="23" fillId="5" borderId="43" xfId="0" applyFont="1" applyFill="1" applyBorder="1" applyAlignment="1" applyProtection="1">
      <alignment horizontal="left" vertical="center"/>
      <protection locked="0"/>
    </xf>
  </cellXfs>
  <cellStyles count="3">
    <cellStyle name="Normale" xfId="0" builtinId="0"/>
    <cellStyle name="Normale 2" xfId="1" xr:uid="{00000000-0005-0000-0000-000001000000}"/>
    <cellStyle name="Normale 3" xfId="2" xr:uid="{00000000-0005-0000-0000-000002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249977111117893"/>
  </sheetPr>
  <dimension ref="A1:T17"/>
  <sheetViews>
    <sheetView tabSelected="1" zoomScale="90" zoomScaleNormal="90" zoomScaleSheetLayoutView="100" workbookViewId="0">
      <selection activeCell="K8" sqref="K8"/>
    </sheetView>
  </sheetViews>
  <sheetFormatPr defaultColWidth="12.88671875" defaultRowHeight="14.4" x14ac:dyDescent="0.3"/>
  <cols>
    <col min="1" max="1" width="9.44140625" style="6" customWidth="1"/>
    <col min="2" max="2" width="44.33203125" style="6" customWidth="1"/>
    <col min="3" max="3" width="11.109375" style="6" customWidth="1"/>
    <col min="4" max="4" width="31.88671875" style="6" customWidth="1"/>
    <col min="5" max="5" width="33" style="6" customWidth="1"/>
    <col min="6" max="6" width="16.33203125" style="6" customWidth="1"/>
    <col min="7" max="7" width="12.88671875" style="6" customWidth="1"/>
    <col min="8" max="8" width="14.77734375" style="6" customWidth="1"/>
    <col min="9" max="9" width="12.77734375" style="6" bestFit="1" customWidth="1"/>
    <col min="10" max="10" width="14.21875" style="6" customWidth="1"/>
    <col min="11" max="11" width="12.5546875" style="6" customWidth="1"/>
    <col min="12" max="12" width="12.88671875" style="6"/>
    <col min="13" max="13" width="13" style="6" customWidth="1"/>
    <col min="14" max="14" width="11" style="6" bestFit="1" customWidth="1"/>
    <col min="15" max="15" width="15.77734375" style="6" bestFit="1" customWidth="1"/>
    <col min="16" max="16" width="2.109375" style="6" customWidth="1"/>
    <col min="17" max="17" width="13" style="6" bestFit="1" customWidth="1"/>
    <col min="18" max="18" width="11.88671875" style="6" customWidth="1"/>
    <col min="19" max="19" width="13" style="6" customWidth="1"/>
    <col min="20" max="20" width="20.6640625" style="6" customWidth="1"/>
    <col min="21" max="16384" width="12.88671875" style="6"/>
  </cols>
  <sheetData>
    <row r="1" spans="1:20" ht="15" customHeight="1" x14ac:dyDescent="0.3">
      <c r="A1" s="130"/>
      <c r="B1" s="157" t="s">
        <v>0</v>
      </c>
      <c r="C1" s="158"/>
      <c r="D1" s="158"/>
      <c r="E1" s="158"/>
      <c r="F1" s="158"/>
      <c r="G1" s="158"/>
      <c r="H1" s="158"/>
      <c r="I1" s="158"/>
      <c r="J1" s="158"/>
      <c r="K1" s="158"/>
      <c r="L1" s="158"/>
      <c r="M1" s="158"/>
      <c r="N1" s="158"/>
      <c r="O1" s="158"/>
      <c r="P1" s="158"/>
      <c r="Q1" s="158"/>
      <c r="R1" s="158"/>
      <c r="S1" s="158"/>
      <c r="T1" s="159"/>
    </row>
    <row r="2" spans="1:20" ht="15" customHeight="1" x14ac:dyDescent="0.3">
      <c r="A2" s="130"/>
      <c r="B2" s="160" t="s">
        <v>1</v>
      </c>
      <c r="C2" s="161"/>
      <c r="D2" s="161"/>
      <c r="E2" s="161"/>
      <c r="F2" s="161"/>
      <c r="G2" s="161"/>
      <c r="H2" s="161"/>
      <c r="I2" s="161"/>
      <c r="J2" s="161"/>
      <c r="K2" s="161"/>
      <c r="L2" s="161"/>
      <c r="M2" s="161"/>
      <c r="N2" s="161"/>
      <c r="O2" s="161"/>
      <c r="P2" s="161"/>
      <c r="Q2" s="161"/>
      <c r="R2" s="161"/>
      <c r="S2" s="161"/>
      <c r="T2" s="162"/>
    </row>
    <row r="3" spans="1:20" x14ac:dyDescent="0.3">
      <c r="A3" s="130"/>
      <c r="B3" s="171" t="s">
        <v>2</v>
      </c>
      <c r="C3" s="171"/>
      <c r="D3" s="173"/>
      <c r="E3" s="173"/>
      <c r="F3" s="173"/>
      <c r="G3" s="173"/>
      <c r="H3" s="173"/>
      <c r="I3" s="173"/>
      <c r="J3" s="173"/>
      <c r="K3" s="173"/>
      <c r="L3" s="173"/>
      <c r="M3" s="173"/>
      <c r="N3" s="173"/>
      <c r="O3" s="173"/>
      <c r="P3" s="173"/>
      <c r="Q3" s="173"/>
      <c r="R3" s="173"/>
      <c r="S3" s="173"/>
      <c r="T3" s="173"/>
    </row>
    <row r="4" spans="1:20" x14ac:dyDescent="0.3">
      <c r="A4" s="130"/>
      <c r="B4" s="171" t="s">
        <v>3</v>
      </c>
      <c r="C4" s="171"/>
      <c r="D4" s="173" t="s">
        <v>199</v>
      </c>
      <c r="E4" s="173"/>
      <c r="F4" s="173"/>
      <c r="G4" s="173"/>
      <c r="H4" s="173"/>
      <c r="I4" s="173"/>
      <c r="J4" s="173"/>
      <c r="K4" s="173"/>
      <c r="L4" s="173"/>
      <c r="M4" s="173"/>
      <c r="N4" s="173"/>
      <c r="O4" s="173"/>
      <c r="P4" s="173"/>
      <c r="Q4" s="173"/>
      <c r="R4" s="173"/>
      <c r="S4" s="173"/>
      <c r="T4" s="173"/>
    </row>
    <row r="5" spans="1:20" x14ac:dyDescent="0.3">
      <c r="A5" s="130"/>
      <c r="B5" s="172" t="s">
        <v>4</v>
      </c>
      <c r="C5" s="172"/>
      <c r="D5" s="174" t="s">
        <v>187</v>
      </c>
      <c r="E5" s="174"/>
      <c r="F5" s="174"/>
      <c r="G5" s="174"/>
      <c r="H5" s="174"/>
      <c r="I5" s="174"/>
      <c r="J5" s="174"/>
      <c r="K5" s="174"/>
      <c r="L5" s="174"/>
      <c r="M5" s="174"/>
      <c r="N5" s="174"/>
      <c r="O5" s="174"/>
      <c r="P5" s="174"/>
      <c r="Q5" s="174"/>
      <c r="R5" s="174"/>
      <c r="S5" s="174"/>
      <c r="T5" s="174"/>
    </row>
    <row r="6" spans="1:20" x14ac:dyDescent="0.3">
      <c r="A6" s="130"/>
      <c r="B6" s="172" t="s">
        <v>5</v>
      </c>
      <c r="C6" s="172"/>
      <c r="D6" s="174" t="s">
        <v>198</v>
      </c>
      <c r="E6" s="174"/>
      <c r="F6" s="174"/>
      <c r="G6" s="174"/>
      <c r="H6" s="174"/>
      <c r="I6" s="174"/>
      <c r="J6" s="174"/>
      <c r="K6" s="174"/>
      <c r="L6" s="174"/>
      <c r="M6" s="174"/>
      <c r="N6" s="174"/>
      <c r="O6" s="174"/>
      <c r="P6" s="174"/>
      <c r="Q6" s="174"/>
      <c r="R6" s="174"/>
      <c r="S6" s="174"/>
      <c r="T6" s="174"/>
    </row>
    <row r="7" spans="1:20" ht="130.19999999999999" thickBot="1" x14ac:dyDescent="0.35">
      <c r="A7" s="112" t="s">
        <v>6</v>
      </c>
      <c r="B7" s="110" t="s">
        <v>7</v>
      </c>
      <c r="C7" s="85" t="s">
        <v>8</v>
      </c>
      <c r="D7" s="149" t="s">
        <v>9</v>
      </c>
      <c r="E7" s="150"/>
      <c r="F7" s="149" t="s">
        <v>10</v>
      </c>
      <c r="G7" s="150"/>
      <c r="H7" s="85" t="s">
        <v>11</v>
      </c>
      <c r="I7" s="85" t="s">
        <v>12</v>
      </c>
      <c r="J7" s="85" t="s">
        <v>13</v>
      </c>
      <c r="K7" s="85" t="s">
        <v>12</v>
      </c>
      <c r="L7" s="85" t="s">
        <v>14</v>
      </c>
      <c r="M7" s="85" t="s">
        <v>15</v>
      </c>
      <c r="N7" s="85" t="s">
        <v>16</v>
      </c>
      <c r="O7" s="85" t="s">
        <v>17</v>
      </c>
      <c r="P7" s="169"/>
      <c r="Q7" s="85" t="s">
        <v>18</v>
      </c>
      <c r="R7" s="85" t="s">
        <v>185</v>
      </c>
      <c r="S7" s="85" t="s">
        <v>19</v>
      </c>
      <c r="T7" s="86" t="s">
        <v>20</v>
      </c>
    </row>
    <row r="8" spans="1:20" ht="297.60000000000002" customHeight="1" thickBot="1" x14ac:dyDescent="0.35">
      <c r="A8" s="113" t="s">
        <v>188</v>
      </c>
      <c r="B8" s="147" t="s">
        <v>200</v>
      </c>
      <c r="C8" s="78">
        <v>0.4</v>
      </c>
      <c r="D8" s="155" t="s">
        <v>201</v>
      </c>
      <c r="E8" s="156"/>
      <c r="F8" s="151" t="s">
        <v>193</v>
      </c>
      <c r="G8" s="152"/>
      <c r="H8" s="81"/>
      <c r="I8" s="145"/>
      <c r="J8" s="145"/>
      <c r="K8" s="145"/>
      <c r="L8" s="145"/>
      <c r="M8" s="145"/>
      <c r="N8" s="145"/>
      <c r="O8" s="95" t="str">
        <f>IF(N8&gt;0,IF(AND(N8&gt;=0,N8&lt;61),1,IF(AND(N8&gt;=61,N8&lt;81),2,IF(AND(N8&gt;=81,N8&lt;91),3,IF(AND(N8&gt;=91,N8&lt;=100),4)))),"")</f>
        <v/>
      </c>
      <c r="P8" s="169"/>
      <c r="Q8" s="79"/>
      <c r="R8" s="79"/>
      <c r="S8" s="137">
        <f>C8*R8/100</f>
        <v>0</v>
      </c>
      <c r="T8" s="82"/>
    </row>
    <row r="9" spans="1:20" ht="86.4" customHeight="1" thickTop="1" thickBot="1" x14ac:dyDescent="0.35">
      <c r="A9" s="113" t="s">
        <v>190</v>
      </c>
      <c r="B9" s="148" t="s">
        <v>191</v>
      </c>
      <c r="C9" s="78">
        <v>0.4</v>
      </c>
      <c r="D9" s="155" t="s">
        <v>194</v>
      </c>
      <c r="E9" s="156"/>
      <c r="F9" s="153" t="s">
        <v>195</v>
      </c>
      <c r="G9" s="154"/>
      <c r="H9" s="80"/>
      <c r="I9" s="145"/>
      <c r="J9" s="146"/>
      <c r="K9" s="146"/>
      <c r="L9" s="146"/>
      <c r="M9" s="146"/>
      <c r="N9" s="145"/>
      <c r="O9" s="95" t="str">
        <f t="shared" ref="O9:O12" si="0">IF(N9&gt;0,IF(AND(N9&gt;=0,N9&lt;61),1,IF(AND(N9&gt;=61,N9&lt;81),2,IF(AND(N9&gt;=81,N9&lt;91),3,IF(AND(N9&gt;=91,N9&lt;=100),4)))),"")</f>
        <v/>
      </c>
      <c r="P9" s="169"/>
      <c r="Q9" s="83"/>
      <c r="R9" s="83"/>
      <c r="S9" s="137">
        <f t="shared" ref="S9:S12" si="1">C9*R9/100</f>
        <v>0</v>
      </c>
      <c r="T9" s="82"/>
    </row>
    <row r="10" spans="1:20" ht="75" customHeight="1" thickTop="1" thickBot="1" x14ac:dyDescent="0.35">
      <c r="A10" s="113" t="s">
        <v>189</v>
      </c>
      <c r="B10" s="148" t="s">
        <v>192</v>
      </c>
      <c r="C10" s="78">
        <v>0.2</v>
      </c>
      <c r="D10" s="155" t="s">
        <v>196</v>
      </c>
      <c r="E10" s="156"/>
      <c r="F10" s="153" t="s">
        <v>197</v>
      </c>
      <c r="G10" s="154"/>
      <c r="H10" s="80"/>
      <c r="I10" s="145"/>
      <c r="J10" s="146"/>
      <c r="K10" s="146"/>
      <c r="L10" s="146"/>
      <c r="M10" s="146"/>
      <c r="N10" s="145"/>
      <c r="O10" s="95" t="str">
        <f t="shared" si="0"/>
        <v/>
      </c>
      <c r="P10" s="169"/>
      <c r="Q10" s="83"/>
      <c r="R10" s="83"/>
      <c r="S10" s="137">
        <f t="shared" si="1"/>
        <v>0</v>
      </c>
      <c r="T10" s="84"/>
    </row>
    <row r="11" spans="1:20" ht="15" thickTop="1" x14ac:dyDescent="0.3">
      <c r="A11" s="113" t="s">
        <v>21</v>
      </c>
      <c r="B11" s="111"/>
      <c r="C11" s="78"/>
      <c r="D11" s="155"/>
      <c r="E11" s="156"/>
      <c r="F11" s="153"/>
      <c r="G11" s="154"/>
      <c r="H11" s="80"/>
      <c r="I11" s="145"/>
      <c r="J11" s="146"/>
      <c r="K11" s="146"/>
      <c r="L11" s="146"/>
      <c r="M11" s="146"/>
      <c r="N11" s="145"/>
      <c r="O11" s="95" t="str">
        <f t="shared" si="0"/>
        <v/>
      </c>
      <c r="P11" s="169"/>
      <c r="Q11" s="83"/>
      <c r="R11" s="83"/>
      <c r="S11" s="137">
        <f t="shared" si="1"/>
        <v>0</v>
      </c>
      <c r="T11" s="84"/>
    </row>
    <row r="12" spans="1:20" x14ac:dyDescent="0.3">
      <c r="A12" s="113" t="s">
        <v>21</v>
      </c>
      <c r="B12" s="111"/>
      <c r="C12" s="78"/>
      <c r="D12" s="155"/>
      <c r="E12" s="156"/>
      <c r="F12" s="151"/>
      <c r="G12" s="152"/>
      <c r="H12" s="81"/>
      <c r="I12" s="145"/>
      <c r="J12" s="146"/>
      <c r="K12" s="146"/>
      <c r="L12" s="146"/>
      <c r="M12" s="146"/>
      <c r="N12" s="146"/>
      <c r="O12" s="95" t="str">
        <f t="shared" si="0"/>
        <v/>
      </c>
      <c r="P12" s="170"/>
      <c r="Q12" s="83"/>
      <c r="R12" s="83"/>
      <c r="S12" s="137">
        <f t="shared" si="1"/>
        <v>0</v>
      </c>
      <c r="T12" s="84"/>
    </row>
    <row r="13" spans="1:20" ht="75.599999999999994" customHeight="1" x14ac:dyDescent="0.3">
      <c r="A13" s="130"/>
      <c r="B13" s="131"/>
      <c r="C13" s="132">
        <f>SUM(C8:C12)</f>
        <v>1</v>
      </c>
      <c r="D13" s="133"/>
      <c r="E13" s="133"/>
      <c r="F13" s="133"/>
      <c r="G13" s="133"/>
      <c r="H13" s="133"/>
      <c r="I13" s="133"/>
      <c r="J13" s="133"/>
      <c r="K13" s="133"/>
      <c r="L13" s="133"/>
      <c r="M13" s="133"/>
      <c r="N13" s="133"/>
      <c r="O13" s="133"/>
      <c r="P13" s="133"/>
      <c r="Q13" s="133"/>
      <c r="R13" s="133"/>
      <c r="S13" s="138">
        <f>SUM(S8:S12)</f>
        <v>0</v>
      </c>
      <c r="T13" s="138" t="s">
        <v>22</v>
      </c>
    </row>
    <row r="14" spans="1:20" ht="15.6" x14ac:dyDescent="0.3">
      <c r="A14" s="130"/>
      <c r="B14" s="134" t="s">
        <v>23</v>
      </c>
      <c r="C14" s="133"/>
      <c r="D14" s="133"/>
      <c r="E14" s="133"/>
      <c r="F14" s="133"/>
      <c r="G14" s="133"/>
      <c r="H14" s="133"/>
      <c r="I14" s="133"/>
      <c r="J14" s="133"/>
      <c r="K14" s="133"/>
      <c r="L14" s="133"/>
      <c r="M14" s="133"/>
      <c r="N14" s="133"/>
      <c r="O14" s="133"/>
      <c r="P14" s="133"/>
      <c r="Q14" s="133"/>
      <c r="R14" s="133"/>
      <c r="S14" s="133"/>
    </row>
    <row r="15" spans="1:20" ht="15" customHeight="1" x14ac:dyDescent="0.3">
      <c r="A15" s="130"/>
      <c r="B15" s="23" t="s">
        <v>24</v>
      </c>
      <c r="C15" s="24" t="s">
        <v>25</v>
      </c>
      <c r="D15" s="88" t="s">
        <v>26</v>
      </c>
      <c r="E15" s="25" t="s">
        <v>27</v>
      </c>
      <c r="F15" s="26" t="s">
        <v>28</v>
      </c>
      <c r="G15" s="163"/>
      <c r="H15" s="133"/>
      <c r="I15" s="133"/>
      <c r="J15" s="135"/>
      <c r="K15" s="135"/>
      <c r="L15" s="135"/>
      <c r="M15" s="135"/>
      <c r="N15" s="135"/>
      <c r="O15" s="135"/>
      <c r="P15" s="135"/>
      <c r="Q15" s="133"/>
      <c r="R15" s="133"/>
      <c r="S15" s="133"/>
      <c r="T15" s="130"/>
    </row>
    <row r="16" spans="1:20" ht="39.6" customHeight="1" x14ac:dyDescent="0.3">
      <c r="A16" s="130"/>
      <c r="B16" s="27" t="s">
        <v>29</v>
      </c>
      <c r="C16" s="90" t="s">
        <v>30</v>
      </c>
      <c r="D16" s="89" t="s">
        <v>31</v>
      </c>
      <c r="E16" s="91" t="s">
        <v>32</v>
      </c>
      <c r="F16" s="92" t="s">
        <v>33</v>
      </c>
      <c r="G16" s="164"/>
      <c r="H16" s="167" t="s">
        <v>34</v>
      </c>
      <c r="I16" s="168"/>
      <c r="J16" s="165" t="s">
        <v>35</v>
      </c>
      <c r="K16" s="166"/>
      <c r="L16" s="166"/>
      <c r="M16" s="166"/>
      <c r="N16" s="166"/>
      <c r="O16" s="166"/>
      <c r="P16" s="135"/>
      <c r="Q16" s="133"/>
      <c r="R16" s="133"/>
      <c r="S16" s="133"/>
      <c r="T16" s="130"/>
    </row>
    <row r="17" spans="1:20" ht="69.599999999999994" customHeight="1" x14ac:dyDescent="0.3">
      <c r="A17" s="130"/>
      <c r="B17" s="27" t="s">
        <v>36</v>
      </c>
      <c r="C17" s="87" t="s">
        <v>37</v>
      </c>
      <c r="D17" s="87" t="s">
        <v>38</v>
      </c>
      <c r="E17" s="87" t="s">
        <v>39</v>
      </c>
      <c r="F17" s="87" t="s">
        <v>40</v>
      </c>
      <c r="G17" s="164"/>
      <c r="H17" s="133"/>
      <c r="I17" s="133"/>
      <c r="J17" s="136"/>
      <c r="K17" s="136"/>
      <c r="L17" s="136"/>
      <c r="M17" s="136"/>
      <c r="N17" s="136"/>
      <c r="O17" s="136"/>
      <c r="P17" s="136"/>
      <c r="Q17" s="133"/>
      <c r="R17" s="133"/>
      <c r="S17" s="133"/>
      <c r="T17" s="130"/>
    </row>
  </sheetData>
  <sheetProtection algorithmName="SHA-512" hashValue="QutG3Cc8Iz30zJH6IVT4n3/gN67w8D80mwLsEz0YVl3QKJNjBA2vZaSMPxqyxZnIV2Ud9peIwHajPOwx5mwgUg==" saltValue="T3jCFc+3BrS2CtmnXb6XHw==" spinCount="100000" sheet="1" formatCells="0" formatColumns="0" formatRows="0" insertRows="0" deleteRows="0"/>
  <mergeCells count="26">
    <mergeCell ref="B1:T1"/>
    <mergeCell ref="B2:T2"/>
    <mergeCell ref="G15:G17"/>
    <mergeCell ref="J16:O16"/>
    <mergeCell ref="H16:I16"/>
    <mergeCell ref="P7:P12"/>
    <mergeCell ref="B3:C3"/>
    <mergeCell ref="B4:C4"/>
    <mergeCell ref="B5:C5"/>
    <mergeCell ref="B6:C6"/>
    <mergeCell ref="D3:T3"/>
    <mergeCell ref="D4:T4"/>
    <mergeCell ref="D5:T5"/>
    <mergeCell ref="D6:T6"/>
    <mergeCell ref="F12:G12"/>
    <mergeCell ref="D7:E7"/>
    <mergeCell ref="D8:E8"/>
    <mergeCell ref="D9:E9"/>
    <mergeCell ref="D10:E10"/>
    <mergeCell ref="D11:E11"/>
    <mergeCell ref="D12:E12"/>
    <mergeCell ref="F7:G7"/>
    <mergeCell ref="F8:G8"/>
    <mergeCell ref="F9:G9"/>
    <mergeCell ref="F10:G10"/>
    <mergeCell ref="F11:G11"/>
  </mergeCells>
  <phoneticPr fontId="8" type="noConversion"/>
  <dataValidations count="1">
    <dataValidation type="list" allowBlank="1" showInputMessage="1" showErrorMessage="1" sqref="I8:I12 K8:K12 M8:M12" xr:uid="{00000000-0002-0000-0000-000000000000}">
      <formula1>"in linea,positivo,negativo"</formula1>
    </dataValidation>
  </dataValidations>
  <pageMargins left="0.15748031496062992" right="0.15748031496062992" top="0.98425196850393704" bottom="0.78740157480314965" header="0.51181102362204722" footer="0.51181102362204722"/>
  <pageSetup scale="47" orientation="landscape" horizontalDpi="1200" verticalDpi="12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pageSetUpPr fitToPage="1"/>
  </sheetPr>
  <dimension ref="A1:M56"/>
  <sheetViews>
    <sheetView view="pageBreakPreview" topLeftCell="A3" zoomScaleNormal="100" zoomScaleSheetLayoutView="100" workbookViewId="0">
      <selection activeCell="C5" sqref="C5:M5"/>
    </sheetView>
  </sheetViews>
  <sheetFormatPr defaultColWidth="9.109375" defaultRowHeight="10.199999999999999" x14ac:dyDescent="0.2"/>
  <cols>
    <col min="1" max="1" width="18" style="2" customWidth="1"/>
    <col min="2" max="3" width="8.44140625" style="2" customWidth="1"/>
    <col min="4" max="4" width="22.5546875" style="2" customWidth="1"/>
    <col min="5" max="5" width="53.6640625" style="2" customWidth="1"/>
    <col min="6" max="7" width="7.109375" style="2" customWidth="1"/>
    <col min="8" max="8" width="7.88671875" style="2" customWidth="1"/>
    <col min="9" max="9" width="2" style="2" bestFit="1" customWidth="1"/>
    <col min="10" max="10" width="11.5546875" style="2" customWidth="1"/>
    <col min="11" max="11" width="10.5546875" style="2" customWidth="1"/>
    <col min="12" max="12" width="26" style="14" customWidth="1"/>
    <col min="13" max="13" width="30.88671875" style="14" customWidth="1"/>
    <col min="14" max="16384" width="9.109375" style="2"/>
  </cols>
  <sheetData>
    <row r="1" spans="1:13" s="1" customFormat="1" ht="25.5" customHeight="1" x14ac:dyDescent="0.3">
      <c r="A1" s="177" t="s">
        <v>41</v>
      </c>
      <c r="B1" s="178"/>
      <c r="C1" s="178"/>
      <c r="D1" s="178"/>
      <c r="E1" s="178"/>
      <c r="F1" s="178"/>
      <c r="G1" s="178"/>
      <c r="H1" s="178"/>
      <c r="I1" s="178"/>
      <c r="J1" s="178"/>
      <c r="K1" s="178"/>
      <c r="L1" s="178"/>
      <c r="M1" s="93"/>
    </row>
    <row r="2" spans="1:13" s="1" customFormat="1" ht="25.5" customHeight="1" x14ac:dyDescent="0.3">
      <c r="A2" s="179" t="s">
        <v>42</v>
      </c>
      <c r="B2" s="180"/>
      <c r="C2" s="180"/>
      <c r="D2" s="180"/>
      <c r="E2" s="180"/>
      <c r="F2" s="180"/>
      <c r="G2" s="180"/>
      <c r="H2" s="180"/>
      <c r="I2" s="180"/>
      <c r="J2" s="180"/>
      <c r="K2" s="180"/>
      <c r="L2" s="181"/>
      <c r="M2" s="94"/>
    </row>
    <row r="3" spans="1:13" s="1" customFormat="1" ht="13.8" x14ac:dyDescent="0.3">
      <c r="A3" s="16"/>
      <c r="B3" s="16"/>
      <c r="C3" s="16"/>
      <c r="D3" s="16"/>
      <c r="E3" s="16"/>
      <c r="F3" s="16"/>
      <c r="G3" s="16"/>
      <c r="H3" s="16"/>
      <c r="I3" s="16"/>
      <c r="J3" s="16"/>
      <c r="K3" s="16"/>
      <c r="L3" s="17"/>
      <c r="M3" s="15"/>
    </row>
    <row r="4" spans="1:13" s="1" customFormat="1" ht="14.4" x14ac:dyDescent="0.3">
      <c r="A4" s="175" t="s">
        <v>2</v>
      </c>
      <c r="B4" s="175"/>
      <c r="C4" s="176">
        <f>'Scheda Ass,Mon,Sint Obiettivi'!D3</f>
        <v>0</v>
      </c>
      <c r="D4" s="176"/>
      <c r="E4" s="176"/>
      <c r="F4" s="176"/>
      <c r="G4" s="176"/>
      <c r="H4" s="176"/>
      <c r="I4" s="176"/>
      <c r="J4" s="176"/>
      <c r="K4" s="176"/>
      <c r="L4" s="176"/>
      <c r="M4" s="176"/>
    </row>
    <row r="5" spans="1:13" s="1" customFormat="1" ht="14.4" x14ac:dyDescent="0.3">
      <c r="A5" s="175" t="s">
        <v>43</v>
      </c>
      <c r="B5" s="175"/>
      <c r="C5" s="176" t="str">
        <f>'Scheda Ass,Mon,Sint Obiettivi'!D5</f>
        <v>Dott. Maurizio Tafuto, n.q. di Dirigente dell'Area Didattica e Servizi agli Studenti</v>
      </c>
      <c r="D5" s="176"/>
      <c r="E5" s="176"/>
      <c r="F5" s="176"/>
      <c r="G5" s="176"/>
      <c r="H5" s="176"/>
      <c r="I5" s="176"/>
      <c r="J5" s="176"/>
      <c r="K5" s="176"/>
      <c r="L5" s="176"/>
      <c r="M5" s="176"/>
    </row>
    <row r="6" spans="1:13" s="1" customFormat="1" ht="14.4" x14ac:dyDescent="0.3">
      <c r="A6" s="175" t="s">
        <v>3</v>
      </c>
      <c r="B6" s="175"/>
      <c r="C6" s="176" t="str">
        <f>'Scheda Ass,Mon,Sint Obiettivi'!D4</f>
        <v>Angelina Reppucci</v>
      </c>
      <c r="D6" s="176"/>
      <c r="E6" s="176"/>
      <c r="F6" s="176"/>
      <c r="G6" s="176"/>
      <c r="H6" s="176"/>
      <c r="I6" s="176"/>
      <c r="J6" s="176"/>
      <c r="K6" s="176"/>
      <c r="L6" s="176"/>
      <c r="M6" s="176"/>
    </row>
    <row r="7" spans="1:13" s="1" customFormat="1" ht="14.4" x14ac:dyDescent="0.3">
      <c r="A7" s="175" t="s">
        <v>5</v>
      </c>
      <c r="B7" s="175"/>
      <c r="C7" s="176" t="str">
        <f>'Scheda Ass,Mon,Sint Obiettivi'!D6</f>
        <v>Ufficio Tirocini Studenti</v>
      </c>
      <c r="D7" s="176"/>
      <c r="E7" s="176"/>
      <c r="F7" s="176"/>
      <c r="G7" s="176"/>
      <c r="H7" s="176"/>
      <c r="I7" s="176"/>
      <c r="J7" s="176"/>
      <c r="K7" s="176"/>
      <c r="L7" s="176"/>
      <c r="M7" s="176"/>
    </row>
    <row r="8" spans="1:13" ht="10.8" thickBot="1" x14ac:dyDescent="0.25">
      <c r="A8" s="129"/>
      <c r="B8" s="129"/>
      <c r="C8" s="129"/>
      <c r="D8" s="129"/>
      <c r="E8" s="129"/>
      <c r="F8" s="129"/>
      <c r="G8" s="129"/>
      <c r="H8" s="129"/>
      <c r="I8" s="129"/>
      <c r="J8" s="129"/>
      <c r="K8" s="129"/>
      <c r="L8" s="125"/>
      <c r="M8" s="125"/>
    </row>
    <row r="9" spans="1:13" s="105" customFormat="1" ht="13.8" x14ac:dyDescent="0.3">
      <c r="A9" s="102" t="s">
        <v>44</v>
      </c>
      <c r="B9" s="103" t="s">
        <v>45</v>
      </c>
      <c r="C9" s="103" t="s">
        <v>46</v>
      </c>
      <c r="D9" s="103" t="s">
        <v>47</v>
      </c>
      <c r="E9" s="103" t="s">
        <v>48</v>
      </c>
      <c r="F9" s="103" t="s">
        <v>49</v>
      </c>
      <c r="G9" s="103" t="s">
        <v>50</v>
      </c>
      <c r="H9" s="103" t="s">
        <v>51</v>
      </c>
      <c r="I9" s="114"/>
      <c r="J9" s="103" t="s">
        <v>52</v>
      </c>
      <c r="K9" s="103" t="s">
        <v>53</v>
      </c>
      <c r="L9" s="103" t="s">
        <v>54</v>
      </c>
      <c r="M9" s="104" t="s">
        <v>55</v>
      </c>
    </row>
    <row r="10" spans="1:13" s="101" customFormat="1" ht="128.25" customHeight="1" thickBot="1" x14ac:dyDescent="0.35">
      <c r="A10" s="96" t="s">
        <v>56</v>
      </c>
      <c r="B10" s="97" t="s">
        <v>57</v>
      </c>
      <c r="C10" s="97" t="s">
        <v>58</v>
      </c>
      <c r="D10" s="98" t="s">
        <v>59</v>
      </c>
      <c r="E10" s="98" t="s">
        <v>60</v>
      </c>
      <c r="F10" s="97" t="s">
        <v>61</v>
      </c>
      <c r="G10" s="97" t="s">
        <v>62</v>
      </c>
      <c r="H10" s="98" t="s">
        <v>63</v>
      </c>
      <c r="I10" s="115"/>
      <c r="J10" s="98" t="s">
        <v>64</v>
      </c>
      <c r="K10" s="98" t="s">
        <v>65</v>
      </c>
      <c r="L10" s="99" t="s">
        <v>66</v>
      </c>
      <c r="M10" s="100" t="s">
        <v>67</v>
      </c>
    </row>
    <row r="11" spans="1:13" ht="34.5" customHeight="1" x14ac:dyDescent="0.3">
      <c r="A11" s="184" t="s">
        <v>68</v>
      </c>
      <c r="B11" s="187">
        <v>0.15</v>
      </c>
      <c r="C11" s="196">
        <f>+IF((OR($B$11=0,$B$13=0,$B$15=0,$B$19=0,$B$24=0,$B$27=0)),B11/SUM($B$11:$B$27),B11)</f>
        <v>0.15</v>
      </c>
      <c r="D11" s="28" t="s">
        <v>69</v>
      </c>
      <c r="E11" s="28" t="s">
        <v>70</v>
      </c>
      <c r="F11" s="139">
        <v>0.5</v>
      </c>
      <c r="G11" s="70">
        <f>+IF((OR(F11=0,F12=0)),F11/SUM(F11:F12),F11)</f>
        <v>0.5</v>
      </c>
      <c r="H11" s="29"/>
      <c r="I11" s="116"/>
      <c r="J11" s="30"/>
      <c r="K11" s="73">
        <f>(($C$11*G11))*J11</f>
        <v>0</v>
      </c>
      <c r="L11" s="45"/>
      <c r="M11" s="46"/>
    </row>
    <row r="12" spans="1:13" ht="29.25" customHeight="1" thickBot="1" x14ac:dyDescent="0.35">
      <c r="A12" s="186"/>
      <c r="B12" s="189"/>
      <c r="C12" s="197"/>
      <c r="D12" s="31" t="s">
        <v>71</v>
      </c>
      <c r="E12" s="32" t="s">
        <v>72</v>
      </c>
      <c r="F12" s="140">
        <v>0.5</v>
      </c>
      <c r="G12" s="71">
        <f>+IF((OR(F11=0,F12=0)),F12/SUM(F11:F12),F12)</f>
        <v>0.5</v>
      </c>
      <c r="H12" s="33"/>
      <c r="I12" s="116"/>
      <c r="J12" s="34"/>
      <c r="K12" s="74">
        <f>(($C$11*G12))*J12</f>
        <v>0</v>
      </c>
      <c r="L12" s="47"/>
      <c r="M12" s="48"/>
    </row>
    <row r="13" spans="1:13" ht="82.8" x14ac:dyDescent="0.3">
      <c r="A13" s="184" t="s">
        <v>73</v>
      </c>
      <c r="B13" s="187">
        <v>0.2</v>
      </c>
      <c r="C13" s="196">
        <f>+IF((OR($B$11=0,$B$13=0,$B$15=0,$B$19=0,$B$24=0,$B$27=0)),B13/SUM($B$11:$B$27),B13)</f>
        <v>0.2</v>
      </c>
      <c r="D13" s="28" t="s">
        <v>74</v>
      </c>
      <c r="E13" s="28" t="s">
        <v>75</v>
      </c>
      <c r="F13" s="139">
        <v>0.5</v>
      </c>
      <c r="G13" s="70">
        <f>+IF((OR(F13=0,F14=0)),F13/SUM(F13:F14),F13)</f>
        <v>0.5</v>
      </c>
      <c r="H13" s="29"/>
      <c r="I13" s="116"/>
      <c r="J13" s="30"/>
      <c r="K13" s="73">
        <f>($C$13*G13)*J13</f>
        <v>0</v>
      </c>
      <c r="L13" s="45"/>
      <c r="M13" s="46"/>
    </row>
    <row r="14" spans="1:13" ht="36" customHeight="1" thickBot="1" x14ac:dyDescent="0.35">
      <c r="A14" s="186"/>
      <c r="B14" s="189"/>
      <c r="C14" s="197"/>
      <c r="D14" s="31" t="s">
        <v>76</v>
      </c>
      <c r="E14" s="31" t="s">
        <v>77</v>
      </c>
      <c r="F14" s="140">
        <v>0.5</v>
      </c>
      <c r="G14" s="71">
        <f>+IF((OR(F13=0,F14=0)),F14/SUM(F13:F14),F14)</f>
        <v>0.5</v>
      </c>
      <c r="H14" s="33"/>
      <c r="I14" s="116"/>
      <c r="J14" s="34"/>
      <c r="K14" s="74">
        <f>($C$13*G14)*J14</f>
        <v>0</v>
      </c>
      <c r="L14" s="47"/>
      <c r="M14" s="48"/>
    </row>
    <row r="15" spans="1:13" ht="42.75" customHeight="1" x14ac:dyDescent="0.3">
      <c r="A15" s="184" t="s">
        <v>78</v>
      </c>
      <c r="B15" s="193">
        <v>0.15</v>
      </c>
      <c r="C15" s="198">
        <f>+IF((OR($B$11=0,$B$13=0,$B$15=0,$B$19=0,$B$24=0,$B$27=0)),B15/SUM($B$11:$B$27),B15)</f>
        <v>0.15</v>
      </c>
      <c r="D15" s="28" t="s">
        <v>79</v>
      </c>
      <c r="E15" s="28" t="s">
        <v>80</v>
      </c>
      <c r="F15" s="139">
        <v>0.25</v>
      </c>
      <c r="G15" s="70">
        <f>+IF((OR($F$15=0,$F$16=0,$F$17=0,$F$18=0)),F15/SUM($F$15:$F$18),F15)</f>
        <v>0.25</v>
      </c>
      <c r="H15" s="29"/>
      <c r="I15" s="116"/>
      <c r="J15" s="30"/>
      <c r="K15" s="73">
        <f>($C$15*G15)*J15</f>
        <v>0</v>
      </c>
      <c r="L15" s="45"/>
      <c r="M15" s="46"/>
    </row>
    <row r="16" spans="1:13" ht="31.5" customHeight="1" x14ac:dyDescent="0.3">
      <c r="A16" s="185"/>
      <c r="B16" s="194"/>
      <c r="C16" s="199"/>
      <c r="D16" s="35" t="s">
        <v>81</v>
      </c>
      <c r="E16" s="35" t="s">
        <v>82</v>
      </c>
      <c r="F16" s="141">
        <v>0.3</v>
      </c>
      <c r="G16" s="72">
        <f>+IF((OR($F$15=0,$F$16=0,$F$17=0,$F$18=0)),F16/SUM($F$15:$F$18),F16)</f>
        <v>0.3</v>
      </c>
      <c r="H16" s="36"/>
      <c r="I16" s="116"/>
      <c r="J16" s="68"/>
      <c r="K16" s="75">
        <f>($C$15*G16)*J16</f>
        <v>0</v>
      </c>
      <c r="L16" s="49"/>
      <c r="M16" s="50"/>
    </row>
    <row r="17" spans="1:13" ht="28.5" customHeight="1" x14ac:dyDescent="0.3">
      <c r="A17" s="185"/>
      <c r="B17" s="194"/>
      <c r="C17" s="199"/>
      <c r="D17" s="35" t="s">
        <v>83</v>
      </c>
      <c r="E17" s="35" t="s">
        <v>84</v>
      </c>
      <c r="F17" s="141">
        <v>0.25</v>
      </c>
      <c r="G17" s="72">
        <f>+IF((OR($F$15=0,$F$16=0,$F$17=0,$F$18=0)),F17/SUM($F$15:$F$18),F17)</f>
        <v>0.25</v>
      </c>
      <c r="H17" s="36"/>
      <c r="I17" s="116"/>
      <c r="J17" s="68"/>
      <c r="K17" s="75">
        <f>($C$15*G17)*J17</f>
        <v>0</v>
      </c>
      <c r="L17" s="49"/>
      <c r="M17" s="50"/>
    </row>
    <row r="18" spans="1:13" ht="28.2" thickBot="1" x14ac:dyDescent="0.35">
      <c r="A18" s="186"/>
      <c r="B18" s="195"/>
      <c r="C18" s="200"/>
      <c r="D18" s="31" t="s">
        <v>85</v>
      </c>
      <c r="E18" s="31" t="s">
        <v>86</v>
      </c>
      <c r="F18" s="140">
        <v>0.2</v>
      </c>
      <c r="G18" s="71">
        <f>+IF((OR($F$15=0,$F$16=0,$F$17=0,$F$18=0)),F18/SUM($F$15:$F$18),F18)</f>
        <v>0.2</v>
      </c>
      <c r="H18" s="33"/>
      <c r="I18" s="116"/>
      <c r="J18" s="34"/>
      <c r="K18" s="74">
        <f>($C$15*G18)*J18</f>
        <v>0</v>
      </c>
      <c r="L18" s="47"/>
      <c r="M18" s="48"/>
    </row>
    <row r="19" spans="1:13" ht="43.5" customHeight="1" x14ac:dyDescent="0.3">
      <c r="A19" s="184" t="s">
        <v>87</v>
      </c>
      <c r="B19" s="187">
        <v>0.15</v>
      </c>
      <c r="C19" s="196">
        <f>+IF((OR($B$11=0,$B$13=0,$B$15=0,$B$19=0,$B$24=0,$B$27=0)),B19/SUM($B$11:$B$27),B19)</f>
        <v>0.15</v>
      </c>
      <c r="D19" s="28" t="s">
        <v>88</v>
      </c>
      <c r="E19" s="28" t="s">
        <v>89</v>
      </c>
      <c r="F19" s="139">
        <v>0.2</v>
      </c>
      <c r="G19" s="70">
        <f>+IF((OR($F$19=0,$F$20=0,$F$21=0,$F$22=0,$F$23=0)),F19/SUM($F$19:$F$23),F19)</f>
        <v>0.2</v>
      </c>
      <c r="H19" s="29"/>
      <c r="I19" s="116"/>
      <c r="J19" s="30"/>
      <c r="K19" s="73">
        <f>($C$19*G19)*J19</f>
        <v>0</v>
      </c>
      <c r="L19" s="45"/>
      <c r="M19" s="46"/>
    </row>
    <row r="20" spans="1:13" ht="55.5" customHeight="1" x14ac:dyDescent="0.3">
      <c r="A20" s="185"/>
      <c r="B20" s="188"/>
      <c r="C20" s="201"/>
      <c r="D20" s="35" t="s">
        <v>90</v>
      </c>
      <c r="E20" s="35" t="s">
        <v>91</v>
      </c>
      <c r="F20" s="141">
        <v>0.25</v>
      </c>
      <c r="G20" s="72">
        <f>+IF((OR($F$19=0,$F$20=0,$F$21=0,$F$22=0,$F$23=0)),F20/SUM($F$19:$F$23),F20)</f>
        <v>0.25</v>
      </c>
      <c r="H20" s="36"/>
      <c r="I20" s="116"/>
      <c r="J20" s="68"/>
      <c r="K20" s="75">
        <f>($C$19*G20)*J20</f>
        <v>0</v>
      </c>
      <c r="L20" s="49"/>
      <c r="M20" s="50"/>
    </row>
    <row r="21" spans="1:13" ht="30" customHeight="1" x14ac:dyDescent="0.3">
      <c r="A21" s="185"/>
      <c r="B21" s="188"/>
      <c r="C21" s="201"/>
      <c r="D21" s="35" t="s">
        <v>92</v>
      </c>
      <c r="E21" s="35" t="s">
        <v>93</v>
      </c>
      <c r="F21" s="141">
        <v>0.15</v>
      </c>
      <c r="G21" s="72">
        <f>+IF((OR($F$19=0,$F$20=0,$F$21=0,$F$22=0,$F$23=0)),F21/SUM($F$19:$F$23),F21)</f>
        <v>0.15</v>
      </c>
      <c r="H21" s="36"/>
      <c r="I21" s="116"/>
      <c r="J21" s="68"/>
      <c r="K21" s="75">
        <f>($C$19*G21)*J21</f>
        <v>0</v>
      </c>
      <c r="L21" s="51"/>
      <c r="M21" s="50"/>
    </row>
    <row r="22" spans="1:13" ht="30" customHeight="1" x14ac:dyDescent="0.3">
      <c r="A22" s="185"/>
      <c r="B22" s="188"/>
      <c r="C22" s="201"/>
      <c r="D22" s="35" t="s">
        <v>94</v>
      </c>
      <c r="E22" s="35" t="s">
        <v>95</v>
      </c>
      <c r="F22" s="141">
        <v>0.3</v>
      </c>
      <c r="G22" s="72">
        <f>+IF((OR($F$19=0,$F$20=0,$F$21=0,$F$22=0,$F$23=0)),F22/SUM($F$19:$F$23),F22)</f>
        <v>0.3</v>
      </c>
      <c r="H22" s="36"/>
      <c r="I22" s="116"/>
      <c r="J22" s="68"/>
      <c r="K22" s="75">
        <f>($C$19*G22)*J22</f>
        <v>0</v>
      </c>
      <c r="L22" s="51"/>
      <c r="M22" s="50"/>
    </row>
    <row r="23" spans="1:13" ht="38.25" customHeight="1" thickBot="1" x14ac:dyDescent="0.35">
      <c r="A23" s="186"/>
      <c r="B23" s="189"/>
      <c r="C23" s="197"/>
      <c r="D23" s="31" t="s">
        <v>96</v>
      </c>
      <c r="E23" s="31" t="s">
        <v>97</v>
      </c>
      <c r="F23" s="140">
        <v>0.1</v>
      </c>
      <c r="G23" s="71">
        <f>+IF((OR($F$19=0,$F$20=0,$F$21=0,$F$22=0,$F$23=0)),F23/SUM($F$19:$F$23),F23)</f>
        <v>0.1</v>
      </c>
      <c r="H23" s="33"/>
      <c r="I23" s="116"/>
      <c r="J23" s="34"/>
      <c r="K23" s="74">
        <f>($C$19*G23)*J23</f>
        <v>0</v>
      </c>
      <c r="L23" s="52"/>
      <c r="M23" s="48"/>
    </row>
    <row r="24" spans="1:13" ht="116.25" customHeight="1" x14ac:dyDescent="0.3">
      <c r="A24" s="184" t="s">
        <v>98</v>
      </c>
      <c r="B24" s="190">
        <v>0.2</v>
      </c>
      <c r="C24" s="196">
        <f>+IF((OR($B$11=0,$B$13=0,$B$15=0,$B$19=0,$B$24=0,$B$27=0)),B24/SUM($B$11:$B$27),B24)</f>
        <v>0.2</v>
      </c>
      <c r="D24" s="37" t="s">
        <v>99</v>
      </c>
      <c r="E24" s="37" t="s">
        <v>100</v>
      </c>
      <c r="F24" s="142">
        <v>0.4</v>
      </c>
      <c r="G24" s="70">
        <f>+IF((OR($F$24=0,$F$25=0,$F$26=0)),F24/SUM($F$24:$F$26),F24)</f>
        <v>0.4</v>
      </c>
      <c r="H24" s="29"/>
      <c r="I24" s="116"/>
      <c r="J24" s="30"/>
      <c r="K24" s="73">
        <f>($C$24*G24)*J24</f>
        <v>0</v>
      </c>
      <c r="L24" s="53"/>
      <c r="M24" s="46"/>
    </row>
    <row r="25" spans="1:13" ht="131.25" customHeight="1" x14ac:dyDescent="0.3">
      <c r="A25" s="185"/>
      <c r="B25" s="191"/>
      <c r="C25" s="201"/>
      <c r="D25" s="38" t="s">
        <v>101</v>
      </c>
      <c r="E25" s="38" t="s">
        <v>102</v>
      </c>
      <c r="F25" s="143">
        <v>0.4</v>
      </c>
      <c r="G25" s="72">
        <f>+IF((OR($F$24=0,$F$25=0,$F$26=0)),F25/SUM($F$24:$F$26),F25)</f>
        <v>0.4</v>
      </c>
      <c r="H25" s="36"/>
      <c r="I25" s="116"/>
      <c r="J25" s="68"/>
      <c r="K25" s="75">
        <f>($C$24*G25)*J25</f>
        <v>0</v>
      </c>
      <c r="L25" s="54"/>
      <c r="M25" s="50"/>
    </row>
    <row r="26" spans="1:13" ht="55.8" thickBot="1" x14ac:dyDescent="0.35">
      <c r="A26" s="186"/>
      <c r="B26" s="192"/>
      <c r="C26" s="197"/>
      <c r="D26" s="32" t="s">
        <v>103</v>
      </c>
      <c r="E26" s="31" t="s">
        <v>104</v>
      </c>
      <c r="F26" s="144">
        <v>0.2</v>
      </c>
      <c r="G26" s="71">
        <f>+IF((OR($F$24=0,$F$25=0,$F$26=0)),F26/SUM($F$24:$F$26),F26)</f>
        <v>0.2</v>
      </c>
      <c r="H26" s="33"/>
      <c r="I26" s="116"/>
      <c r="J26" s="34"/>
      <c r="K26" s="74">
        <f>($C$24*G26)*J26</f>
        <v>0</v>
      </c>
      <c r="L26" s="55"/>
      <c r="M26" s="48"/>
    </row>
    <row r="27" spans="1:13" ht="32.25" customHeight="1" x14ac:dyDescent="0.3">
      <c r="A27" s="184" t="s">
        <v>105</v>
      </c>
      <c r="B27" s="187">
        <v>0.15</v>
      </c>
      <c r="C27" s="196">
        <f>+IF((OR($B$11=0,$B$13=0,$B$15=0,$B$19=0,$B$24=0,$B$27=0)),B27/SUM($B$11:$B$27),B27)</f>
        <v>0.15</v>
      </c>
      <c r="D27" s="28" t="s">
        <v>106</v>
      </c>
      <c r="E27" s="28" t="s">
        <v>107</v>
      </c>
      <c r="F27" s="139">
        <v>0.5</v>
      </c>
      <c r="G27" s="70">
        <f>+IF((OR($F$27=0,$F$28=0,$F$29=0)),F27/SUM($F$27:$F$29),F27)</f>
        <v>0.5</v>
      </c>
      <c r="H27" s="29"/>
      <c r="I27" s="116"/>
      <c r="J27" s="30"/>
      <c r="K27" s="73">
        <f>($C$27*G27)*J27</f>
        <v>0</v>
      </c>
      <c r="L27" s="56"/>
      <c r="M27" s="46"/>
    </row>
    <row r="28" spans="1:13" ht="32.25" customHeight="1" x14ac:dyDescent="0.3">
      <c r="A28" s="185"/>
      <c r="B28" s="188"/>
      <c r="C28" s="201"/>
      <c r="D28" s="35" t="s">
        <v>108</v>
      </c>
      <c r="E28" s="35" t="s">
        <v>109</v>
      </c>
      <c r="F28" s="141">
        <v>0.3</v>
      </c>
      <c r="G28" s="72">
        <f>+IF((OR($F$27=0,$F$28=0,$F$29=0)),F28/SUM($F$27:$F$29),F28)</f>
        <v>0.3</v>
      </c>
      <c r="H28" s="36"/>
      <c r="I28" s="116"/>
      <c r="J28" s="68"/>
      <c r="K28" s="75">
        <f>($C$27*G28)*J28</f>
        <v>0</v>
      </c>
      <c r="L28" s="57"/>
      <c r="M28" s="50"/>
    </row>
    <row r="29" spans="1:13" ht="33" customHeight="1" thickBot="1" x14ac:dyDescent="0.35">
      <c r="A29" s="186"/>
      <c r="B29" s="189"/>
      <c r="C29" s="197"/>
      <c r="D29" s="31" t="s">
        <v>110</v>
      </c>
      <c r="E29" s="31" t="s">
        <v>111</v>
      </c>
      <c r="F29" s="140">
        <v>0.2</v>
      </c>
      <c r="G29" s="71">
        <f>+IF((OR($F$27=0,$F$28=0,$F$29=0)),F29/SUM($F$27:$F$29),F29)</f>
        <v>0.2</v>
      </c>
      <c r="H29" s="33"/>
      <c r="I29" s="117"/>
      <c r="J29" s="34"/>
      <c r="K29" s="74">
        <f>($C$27*G29)*J29</f>
        <v>0</v>
      </c>
      <c r="L29" s="58"/>
      <c r="M29" s="48"/>
    </row>
    <row r="30" spans="1:13" ht="57" thickBot="1" x14ac:dyDescent="0.4">
      <c r="A30" s="39" t="s">
        <v>112</v>
      </c>
      <c r="B30" s="69">
        <f>+SUM(B11:B29)</f>
        <v>1</v>
      </c>
      <c r="C30" s="69">
        <f>+SUM(C11:C29)</f>
        <v>1</v>
      </c>
      <c r="D30" s="40"/>
      <c r="E30" s="41"/>
      <c r="F30" s="77">
        <f>SUM(F11:F29)/6</f>
        <v>1.0000000000000002</v>
      </c>
      <c r="G30" s="77">
        <f>SUM(G11:G29)/6</f>
        <v>1.0000000000000002</v>
      </c>
      <c r="H30" s="41"/>
      <c r="I30" s="42"/>
      <c r="J30" s="43" t="s">
        <v>113</v>
      </c>
      <c r="K30" s="76">
        <f>SUM(K11:K29)</f>
        <v>0</v>
      </c>
      <c r="L30" s="124"/>
      <c r="M30" s="124"/>
    </row>
    <row r="31" spans="1:13" ht="13.8" x14ac:dyDescent="0.3">
      <c r="A31" s="210"/>
      <c r="B31" s="210"/>
      <c r="C31" s="210"/>
      <c r="D31" s="210"/>
      <c r="E31" s="210"/>
      <c r="F31" s="210"/>
      <c r="G31" s="210"/>
      <c r="H31" s="210"/>
      <c r="I31" s="212"/>
      <c r="J31" s="60" t="s">
        <v>114</v>
      </c>
      <c r="K31" s="61"/>
      <c r="L31" s="124"/>
      <c r="M31" s="124"/>
    </row>
    <row r="32" spans="1:13" ht="15" x14ac:dyDescent="0.35">
      <c r="A32" s="210"/>
      <c r="B32" s="210"/>
      <c r="C32" s="210"/>
      <c r="D32" s="210"/>
      <c r="E32" s="210"/>
      <c r="F32" s="210"/>
      <c r="G32" s="210"/>
      <c r="H32" s="210"/>
      <c r="I32" s="212"/>
      <c r="J32" s="44" t="s">
        <v>115</v>
      </c>
      <c r="K32" s="62">
        <f>K30/4</f>
        <v>0</v>
      </c>
      <c r="L32" s="124"/>
      <c r="M32" s="124"/>
    </row>
    <row r="33" spans="1:13" ht="13.8" x14ac:dyDescent="0.3">
      <c r="A33" s="8" t="s">
        <v>23</v>
      </c>
      <c r="B33" s="16"/>
      <c r="C33" s="16"/>
      <c r="D33" s="16"/>
      <c r="E33" s="16"/>
      <c r="F33" s="16"/>
      <c r="G33" s="16"/>
      <c r="H33" s="16"/>
      <c r="I33" s="126"/>
      <c r="J33" s="13"/>
      <c r="K33" s="7"/>
      <c r="L33" s="15"/>
      <c r="M33" s="125"/>
    </row>
    <row r="34" spans="1:13" ht="52.5" customHeight="1" x14ac:dyDescent="0.3">
      <c r="A34" s="9" t="s">
        <v>24</v>
      </c>
      <c r="B34" s="214" t="s">
        <v>116</v>
      </c>
      <c r="C34" s="215"/>
      <c r="D34" s="216"/>
      <c r="E34" s="182" t="s">
        <v>117</v>
      </c>
      <c r="F34" s="183"/>
      <c r="G34" s="183"/>
      <c r="H34" s="183"/>
      <c r="I34" s="3"/>
      <c r="J34" s="123" t="s">
        <v>118</v>
      </c>
      <c r="K34" s="59">
        <f>IF(K32&lt;0.25,0,IF(AND(K32&gt;=0.25,K32&lt;0.5),D48,IF(AND(K32&gt;=0.5,K32&lt;0.6),D47,IF(AND(K32&gt;=0.6,K32&lt;0.7),D46,IF(AND(K32&gt;=0.7,K32&lt;0.85),D45,D44)))))</f>
        <v>0</v>
      </c>
      <c r="L34" s="15"/>
      <c r="M34" s="125"/>
    </row>
    <row r="35" spans="1:13" ht="20.399999999999999" x14ac:dyDescent="0.3">
      <c r="A35" s="66" t="s">
        <v>119</v>
      </c>
      <c r="B35" s="214" t="s">
        <v>120</v>
      </c>
      <c r="C35" s="216"/>
      <c r="D35" s="22" t="s">
        <v>121</v>
      </c>
      <c r="E35" s="16"/>
      <c r="F35" s="16"/>
      <c r="G35" s="16"/>
      <c r="H35" s="16"/>
      <c r="I35" s="213"/>
      <c r="J35" s="127"/>
      <c r="K35" s="208"/>
      <c r="L35" s="15"/>
      <c r="M35" s="125"/>
    </row>
    <row r="36" spans="1:13" ht="14.25" customHeight="1" x14ac:dyDescent="0.3">
      <c r="A36" s="10">
        <v>1</v>
      </c>
      <c r="B36" s="220" t="s">
        <v>122</v>
      </c>
      <c r="C36" s="221"/>
      <c r="D36" s="11" t="s">
        <v>123</v>
      </c>
      <c r="E36" s="16"/>
      <c r="F36" s="16"/>
      <c r="G36" s="16"/>
      <c r="H36" s="16"/>
      <c r="I36" s="213"/>
      <c r="J36" s="127"/>
      <c r="K36" s="208"/>
      <c r="L36" s="15"/>
      <c r="M36" s="125"/>
    </row>
    <row r="37" spans="1:13" ht="14.25" customHeight="1" x14ac:dyDescent="0.3">
      <c r="A37" s="11">
        <v>2</v>
      </c>
      <c r="B37" s="220" t="s">
        <v>124</v>
      </c>
      <c r="C37" s="221"/>
      <c r="D37" s="11" t="s">
        <v>125</v>
      </c>
      <c r="E37" s="16"/>
      <c r="F37" s="16"/>
      <c r="G37" s="16"/>
      <c r="H37" s="16"/>
      <c r="I37" s="213"/>
      <c r="J37" s="128"/>
      <c r="K37" s="208"/>
      <c r="L37" s="15"/>
      <c r="M37" s="125"/>
    </row>
    <row r="38" spans="1:13" ht="14.25" customHeight="1" x14ac:dyDescent="0.3">
      <c r="A38" s="11">
        <v>3</v>
      </c>
      <c r="B38" s="220" t="s">
        <v>126</v>
      </c>
      <c r="C38" s="221"/>
      <c r="D38" s="11" t="s">
        <v>127</v>
      </c>
      <c r="E38" s="16"/>
      <c r="F38" s="16"/>
      <c r="G38" s="16"/>
      <c r="H38" s="16"/>
      <c r="I38" s="16"/>
      <c r="J38" s="16"/>
      <c r="K38" s="16"/>
      <c r="L38" s="15"/>
      <c r="M38" s="125"/>
    </row>
    <row r="39" spans="1:13" ht="14.25" customHeight="1" x14ac:dyDescent="0.3">
      <c r="A39" s="11">
        <v>4</v>
      </c>
      <c r="B39" s="220" t="s">
        <v>128</v>
      </c>
      <c r="C39" s="221"/>
      <c r="D39" s="11" t="s">
        <v>129</v>
      </c>
      <c r="E39" s="16"/>
      <c r="F39" s="16"/>
      <c r="G39" s="16"/>
      <c r="H39" s="16"/>
      <c r="I39" s="16"/>
      <c r="J39" s="16"/>
      <c r="K39" s="16"/>
      <c r="L39" s="15"/>
      <c r="M39" s="125"/>
    </row>
    <row r="40" spans="1:13" ht="68.25" customHeight="1" x14ac:dyDescent="0.3">
      <c r="A40" s="217" t="s">
        <v>130</v>
      </c>
      <c r="B40" s="217"/>
      <c r="C40" s="217"/>
      <c r="D40" s="217"/>
      <c r="E40" s="217"/>
      <c r="F40" s="217"/>
      <c r="G40" s="217"/>
      <c r="H40" s="217"/>
      <c r="I40" s="217"/>
      <c r="J40" s="217"/>
      <c r="K40" s="217"/>
      <c r="L40" s="15"/>
      <c r="M40" s="125"/>
    </row>
    <row r="41" spans="1:13" ht="31.35" customHeight="1" x14ac:dyDescent="0.3">
      <c r="A41" s="211" t="s">
        <v>131</v>
      </c>
      <c r="B41" s="211"/>
      <c r="C41" s="211"/>
      <c r="D41" s="211"/>
      <c r="E41" s="211"/>
      <c r="F41" s="16"/>
      <c r="G41" s="16"/>
      <c r="H41" s="16"/>
      <c r="I41" s="16"/>
      <c r="J41" s="16"/>
      <c r="K41" s="16"/>
      <c r="L41" s="15"/>
      <c r="M41" s="125"/>
    </row>
    <row r="42" spans="1:13" ht="12.75" customHeight="1" x14ac:dyDescent="0.3">
      <c r="A42" s="209" t="s">
        <v>132</v>
      </c>
      <c r="B42" s="202" t="s">
        <v>133</v>
      </c>
      <c r="C42" s="203"/>
      <c r="D42" s="65" t="s">
        <v>134</v>
      </c>
      <c r="E42" s="129"/>
      <c r="F42" s="16"/>
      <c r="G42" s="16"/>
      <c r="H42" s="16"/>
      <c r="I42" s="16"/>
      <c r="J42" s="16"/>
      <c r="K42" s="16"/>
      <c r="L42" s="15"/>
      <c r="M42" s="125"/>
    </row>
    <row r="43" spans="1:13" ht="21.75" customHeight="1" x14ac:dyDescent="0.3">
      <c r="A43" s="209"/>
      <c r="B43" s="204"/>
      <c r="C43" s="205"/>
      <c r="D43" s="12" t="s">
        <v>135</v>
      </c>
      <c r="E43" s="129"/>
      <c r="F43" s="16"/>
      <c r="G43" s="16"/>
      <c r="H43" s="16"/>
      <c r="I43" s="16"/>
      <c r="J43" s="16"/>
      <c r="K43" s="16"/>
      <c r="L43" s="15"/>
      <c r="M43" s="125"/>
    </row>
    <row r="44" spans="1:13" ht="18" customHeight="1" x14ac:dyDescent="0.3">
      <c r="A44" s="67" t="s">
        <v>136</v>
      </c>
      <c r="B44" s="218" t="s">
        <v>137</v>
      </c>
      <c r="C44" s="219"/>
      <c r="D44" s="63">
        <v>1</v>
      </c>
      <c r="E44" s="129"/>
      <c r="F44" s="16"/>
      <c r="G44" s="16"/>
      <c r="H44" s="16"/>
      <c r="I44" s="16"/>
      <c r="J44" s="16"/>
      <c r="K44" s="16"/>
      <c r="L44" s="15"/>
      <c r="M44" s="125"/>
    </row>
    <row r="45" spans="1:13" ht="18" customHeight="1" x14ac:dyDescent="0.3">
      <c r="A45" s="67" t="s">
        <v>138</v>
      </c>
      <c r="B45" s="218" t="s">
        <v>139</v>
      </c>
      <c r="C45" s="219"/>
      <c r="D45" s="64">
        <v>0.9</v>
      </c>
      <c r="E45" s="129"/>
      <c r="F45" s="16"/>
      <c r="G45" s="16"/>
      <c r="H45" s="16"/>
      <c r="I45" s="16"/>
      <c r="J45" s="16"/>
      <c r="K45" s="16"/>
      <c r="L45" s="15"/>
      <c r="M45" s="125"/>
    </row>
    <row r="46" spans="1:13" ht="18" customHeight="1" x14ac:dyDescent="0.3">
      <c r="A46" s="67" t="s">
        <v>140</v>
      </c>
      <c r="B46" s="218" t="s">
        <v>141</v>
      </c>
      <c r="C46" s="219"/>
      <c r="D46" s="64">
        <v>0.8</v>
      </c>
      <c r="E46" s="129"/>
      <c r="F46" s="16"/>
      <c r="G46" s="16"/>
      <c r="H46" s="16"/>
      <c r="I46" s="16"/>
      <c r="J46" s="16"/>
      <c r="K46" s="16"/>
      <c r="L46" s="15"/>
      <c r="M46" s="125"/>
    </row>
    <row r="47" spans="1:13" ht="18" customHeight="1" x14ac:dyDescent="0.3">
      <c r="A47" s="67" t="s">
        <v>142</v>
      </c>
      <c r="B47" s="218" t="s">
        <v>143</v>
      </c>
      <c r="C47" s="219"/>
      <c r="D47" s="64">
        <v>0.7</v>
      </c>
      <c r="E47" s="129"/>
      <c r="F47" s="16"/>
      <c r="G47" s="16"/>
      <c r="H47" s="16"/>
      <c r="I47" s="16"/>
      <c r="J47" s="16"/>
      <c r="K47" s="16"/>
      <c r="L47" s="125"/>
      <c r="M47" s="125"/>
    </row>
    <row r="48" spans="1:13" ht="18" customHeight="1" x14ac:dyDescent="0.3">
      <c r="A48" s="67" t="s">
        <v>144</v>
      </c>
      <c r="B48" s="218" t="s">
        <v>145</v>
      </c>
      <c r="C48" s="219"/>
      <c r="D48" s="64">
        <v>0.5</v>
      </c>
      <c r="E48" s="129"/>
      <c r="F48" s="16"/>
      <c r="G48" s="16"/>
      <c r="H48" s="16"/>
      <c r="I48" s="16"/>
      <c r="J48" s="16"/>
      <c r="K48" s="16"/>
      <c r="L48" s="125"/>
      <c r="M48" s="125"/>
    </row>
    <row r="49" spans="1:13" ht="12" customHeight="1" x14ac:dyDescent="0.3">
      <c r="A49" s="19"/>
      <c r="B49" s="20"/>
      <c r="C49" s="20"/>
      <c r="D49" s="21"/>
      <c r="F49" s="1"/>
      <c r="G49" s="1"/>
      <c r="H49" s="1"/>
      <c r="I49" s="1"/>
      <c r="J49" s="1"/>
      <c r="K49" s="1"/>
    </row>
    <row r="50" spans="1:13" ht="53.25" customHeight="1" x14ac:dyDescent="0.2">
      <c r="A50" s="206"/>
      <c r="B50" s="207"/>
      <c r="C50" s="207"/>
      <c r="D50" s="207"/>
      <c r="E50" s="207"/>
      <c r="F50" s="207"/>
      <c r="G50" s="207"/>
      <c r="H50" s="207"/>
      <c r="I50" s="207"/>
      <c r="J50" s="207"/>
      <c r="K50" s="207"/>
      <c r="L50" s="207"/>
      <c r="M50" s="207"/>
    </row>
    <row r="51" spans="1:13" ht="13.8" x14ac:dyDescent="0.3">
      <c r="A51" s="1"/>
      <c r="B51" s="1"/>
      <c r="C51" s="1"/>
      <c r="D51" s="1"/>
      <c r="E51" s="1"/>
      <c r="F51" s="1"/>
      <c r="G51" s="1"/>
      <c r="H51" s="1"/>
      <c r="I51" s="1"/>
      <c r="J51" s="1"/>
      <c r="K51" s="1"/>
    </row>
    <row r="52" spans="1:13" ht="13.8" x14ac:dyDescent="0.3">
      <c r="I52" s="1"/>
      <c r="J52" s="1"/>
      <c r="K52" s="1"/>
    </row>
    <row r="53" spans="1:13" ht="13.8" x14ac:dyDescent="0.3">
      <c r="I53" s="1"/>
      <c r="J53" s="1"/>
      <c r="K53" s="1"/>
    </row>
    <row r="54" spans="1:13" ht="13.8" x14ac:dyDescent="0.3">
      <c r="I54" s="1"/>
      <c r="J54" s="1"/>
      <c r="K54" s="1"/>
    </row>
    <row r="55" spans="1:13" ht="13.8" x14ac:dyDescent="0.3">
      <c r="I55" s="1"/>
      <c r="J55" s="1"/>
      <c r="K55" s="1"/>
    </row>
    <row r="56" spans="1:13" ht="13.8" x14ac:dyDescent="0.3">
      <c r="I56" s="1"/>
      <c r="J56" s="1"/>
      <c r="K56" s="1"/>
    </row>
  </sheetData>
  <sheetProtection algorithmName="SHA-512" hashValue="NoFoEcXdA0/Vuj5Y71jiG0mVq25kL0L2FR/TCCcQFl7xy4kMnl7duprJnALSMVThkWqNGK+gDQu7Tt3g8aCH+A==" saltValue="FPGwdbzxORJJ9zmyu6yv/A==" spinCount="100000" sheet="1" formatCells="0" formatColumns="0" formatRows="0"/>
  <protectedRanges>
    <protectedRange sqref="K2" name="Intervallo5"/>
    <protectedRange sqref="A4:K7" name="Intervallo1"/>
    <protectedRange sqref="H11:H29" name="Intervallo2"/>
    <protectedRange sqref="J11:J29" name="Intervallo3"/>
    <protectedRange sqref="L4:L5" name="Intervallo1_1"/>
    <protectedRange sqref="L11:L20" name="Intervallo3_1"/>
  </protectedRanges>
  <mergeCells count="49">
    <mergeCell ref="B47:C47"/>
    <mergeCell ref="B48:C48"/>
    <mergeCell ref="B35:C35"/>
    <mergeCell ref="B36:C36"/>
    <mergeCell ref="B37:C37"/>
    <mergeCell ref="B38:C38"/>
    <mergeCell ref="B39:C39"/>
    <mergeCell ref="B45:C45"/>
    <mergeCell ref="B46:C46"/>
    <mergeCell ref="C19:C23"/>
    <mergeCell ref="C24:C26"/>
    <mergeCell ref="C27:C29"/>
    <mergeCell ref="B42:C43"/>
    <mergeCell ref="A50:M50"/>
    <mergeCell ref="K35:K37"/>
    <mergeCell ref="A42:A43"/>
    <mergeCell ref="A27:A29"/>
    <mergeCell ref="B27:B29"/>
    <mergeCell ref="A31:H32"/>
    <mergeCell ref="A41:E41"/>
    <mergeCell ref="I31:I32"/>
    <mergeCell ref="I35:I37"/>
    <mergeCell ref="B34:D34"/>
    <mergeCell ref="A40:K40"/>
    <mergeCell ref="B44:C44"/>
    <mergeCell ref="A1:L1"/>
    <mergeCell ref="A2:L2"/>
    <mergeCell ref="E34:H34"/>
    <mergeCell ref="A19:A23"/>
    <mergeCell ref="B19:B23"/>
    <mergeCell ref="A24:A26"/>
    <mergeCell ref="B24:B26"/>
    <mergeCell ref="A15:A18"/>
    <mergeCell ref="B15:B18"/>
    <mergeCell ref="A11:A12"/>
    <mergeCell ref="B11:B12"/>
    <mergeCell ref="A13:A14"/>
    <mergeCell ref="B13:B14"/>
    <mergeCell ref="C11:C12"/>
    <mergeCell ref="C13:C14"/>
    <mergeCell ref="C15:C18"/>
    <mergeCell ref="A4:B4"/>
    <mergeCell ref="A5:B5"/>
    <mergeCell ref="A6:B6"/>
    <mergeCell ref="A7:B7"/>
    <mergeCell ref="C4:M4"/>
    <mergeCell ref="C5:M5"/>
    <mergeCell ref="C6:M6"/>
    <mergeCell ref="C7:M7"/>
  </mergeCells>
  <phoneticPr fontId="5" type="noConversion"/>
  <pageMargins left="0.70866141732283472" right="0.70866141732283472" top="0.55118110236220474" bottom="0.15748031496062992" header="0.31496062992125984" footer="0.31496062992125984"/>
  <pageSetup scale="41"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5"/>
  <sheetViews>
    <sheetView topLeftCell="A7" zoomScaleNormal="100" zoomScaleSheetLayoutView="100" workbookViewId="0">
      <selection activeCell="A27" sqref="A27"/>
    </sheetView>
  </sheetViews>
  <sheetFormatPr defaultColWidth="9.44140625" defaultRowHeight="24.9" customHeight="1" x14ac:dyDescent="0.3"/>
  <cols>
    <col min="1" max="1" width="150.5546875" style="4" customWidth="1"/>
    <col min="2" max="16384" width="9.44140625" style="4"/>
  </cols>
  <sheetData>
    <row r="1" spans="1:1" ht="24.9" customHeight="1" x14ac:dyDescent="0.3">
      <c r="A1" s="118" t="s">
        <v>146</v>
      </c>
    </row>
    <row r="2" spans="1:1" ht="13.5" customHeight="1" x14ac:dyDescent="0.3">
      <c r="A2" s="5"/>
    </row>
    <row r="3" spans="1:1" ht="24.9" customHeight="1" x14ac:dyDescent="0.3">
      <c r="A3" s="5" t="s">
        <v>147</v>
      </c>
    </row>
    <row r="4" spans="1:1" ht="24.9" customHeight="1" x14ac:dyDescent="0.3">
      <c r="A4" s="5" t="s">
        <v>148</v>
      </c>
    </row>
    <row r="5" spans="1:1" ht="30" customHeight="1" x14ac:dyDescent="0.3">
      <c r="A5" s="5" t="s">
        <v>149</v>
      </c>
    </row>
    <row r="6" spans="1:1" ht="24.9" customHeight="1" x14ac:dyDescent="0.3">
      <c r="A6" s="5" t="s">
        <v>150</v>
      </c>
    </row>
    <row r="7" spans="1:1" ht="12" customHeight="1" x14ac:dyDescent="0.3">
      <c r="A7" s="5"/>
    </row>
    <row r="8" spans="1:1" ht="24.9" customHeight="1" x14ac:dyDescent="0.3">
      <c r="A8" s="18" t="s">
        <v>151</v>
      </c>
    </row>
    <row r="9" spans="1:1" ht="14.4" x14ac:dyDescent="0.3">
      <c r="A9" s="119" t="s">
        <v>152</v>
      </c>
    </row>
    <row r="10" spans="1:1" ht="14.4" x14ac:dyDescent="0.3">
      <c r="A10" s="119" t="s">
        <v>153</v>
      </c>
    </row>
    <row r="11" spans="1:1" ht="14.4" x14ac:dyDescent="0.3">
      <c r="A11" s="119"/>
    </row>
    <row r="12" spans="1:1" ht="14.4" x14ac:dyDescent="0.3">
      <c r="A12" s="119"/>
    </row>
    <row r="13" spans="1:1" ht="14.4" x14ac:dyDescent="0.3">
      <c r="A13" s="119"/>
    </row>
    <row r="14" spans="1:1" ht="14.4" x14ac:dyDescent="0.3">
      <c r="A14" s="119"/>
    </row>
    <row r="15" spans="1:1" ht="14.4" x14ac:dyDescent="0.3">
      <c r="A15" s="119"/>
    </row>
    <row r="16" spans="1:1" ht="14.4" x14ac:dyDescent="0.3">
      <c r="A16" s="119"/>
    </row>
    <row r="17" spans="1:1" ht="24.9" customHeight="1" x14ac:dyDescent="0.3">
      <c r="A17" s="18" t="s">
        <v>154</v>
      </c>
    </row>
    <row r="18" spans="1:1" ht="57.6" x14ac:dyDescent="0.3">
      <c r="A18" s="119" t="s">
        <v>155</v>
      </c>
    </row>
    <row r="19" spans="1:1" ht="14.4" x14ac:dyDescent="0.3">
      <c r="A19" s="119" t="s">
        <v>156</v>
      </c>
    </row>
    <row r="20" spans="1:1" ht="14.4" x14ac:dyDescent="0.3">
      <c r="A20" s="119" t="s">
        <v>157</v>
      </c>
    </row>
    <row r="21" spans="1:1" ht="14.4" x14ac:dyDescent="0.3">
      <c r="A21" s="119" t="s">
        <v>158</v>
      </c>
    </row>
    <row r="22" spans="1:1" ht="14.4" x14ac:dyDescent="0.3">
      <c r="A22" s="119" t="s">
        <v>159</v>
      </c>
    </row>
    <row r="23" spans="1:1" ht="14.4" x14ac:dyDescent="0.3">
      <c r="A23" s="119" t="s">
        <v>160</v>
      </c>
    </row>
    <row r="24" spans="1:1" ht="14.4" x14ac:dyDescent="0.3">
      <c r="A24" s="119" t="s">
        <v>161</v>
      </c>
    </row>
    <row r="25" spans="1:1" ht="14.4" x14ac:dyDescent="0.3">
      <c r="A25" s="120" t="s">
        <v>153</v>
      </c>
    </row>
  </sheetData>
  <phoneticPr fontId="5" type="noConversion"/>
  <printOptions horizontalCentered="1"/>
  <pageMargins left="0" right="0" top="0.39370078740157483" bottom="0" header="0.51181102362204722" footer="0.51181102362204722"/>
  <pageSetup scale="91"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DF90EE-FE8C-4710-8F03-444D42EA9E34}">
  <sheetPr>
    <tabColor rgb="FFFFFF00"/>
  </sheetPr>
  <dimension ref="A1:L22"/>
  <sheetViews>
    <sheetView zoomScaleNormal="100" zoomScaleSheetLayoutView="100" workbookViewId="0">
      <selection activeCell="B11" sqref="B11:L11"/>
    </sheetView>
  </sheetViews>
  <sheetFormatPr defaultColWidth="9.109375" defaultRowHeight="10.199999999999999" x14ac:dyDescent="0.2"/>
  <cols>
    <col min="1" max="1" width="20.88671875" style="2" customWidth="1"/>
    <col min="2" max="3" width="8.44140625" style="2" customWidth="1"/>
    <col min="4" max="4" width="22.5546875" style="2" customWidth="1"/>
    <col min="5" max="5" width="53.6640625" style="2" customWidth="1"/>
    <col min="6" max="7" width="7.109375" style="2" customWidth="1"/>
    <col min="8" max="8" width="7.88671875" style="2" customWidth="1"/>
    <col min="9" max="9" width="2" style="2" bestFit="1" customWidth="1"/>
    <col min="10" max="10" width="11.5546875" style="2" customWidth="1"/>
    <col min="11" max="11" width="10.5546875" style="2" customWidth="1"/>
    <col min="12" max="12" width="26" style="14" customWidth="1"/>
    <col min="13" max="16384" width="9.109375" style="2"/>
  </cols>
  <sheetData>
    <row r="1" spans="1:12" s="1" customFormat="1" ht="30" customHeight="1" x14ac:dyDescent="0.3">
      <c r="A1" s="244" t="s">
        <v>162</v>
      </c>
      <c r="B1" s="245"/>
      <c r="C1" s="245"/>
      <c r="D1" s="245"/>
      <c r="E1" s="245"/>
      <c r="F1" s="245"/>
      <c r="G1" s="245"/>
      <c r="H1" s="245"/>
      <c r="I1" s="245"/>
      <c r="J1" s="245"/>
      <c r="K1" s="245"/>
      <c r="L1" s="246"/>
    </row>
    <row r="2" spans="1:12" s="1" customFormat="1" ht="21" customHeight="1" x14ac:dyDescent="0.3">
      <c r="A2" s="247" t="s">
        <v>2</v>
      </c>
      <c r="B2" s="248"/>
      <c r="C2" s="249" t="s">
        <v>163</v>
      </c>
      <c r="D2" s="249"/>
      <c r="E2" s="249"/>
      <c r="F2" s="249"/>
      <c r="G2" s="249"/>
      <c r="H2" s="249"/>
      <c r="I2" s="249"/>
      <c r="J2" s="249"/>
      <c r="K2" s="249"/>
      <c r="L2" s="250"/>
    </row>
    <row r="3" spans="1:12" s="1" customFormat="1" ht="83.25" customHeight="1" x14ac:dyDescent="0.3">
      <c r="A3" s="225" t="s">
        <v>43</v>
      </c>
      <c r="B3" s="226"/>
      <c r="C3" s="227" t="s">
        <v>164</v>
      </c>
      <c r="D3" s="228"/>
      <c r="E3" s="228"/>
      <c r="F3" s="228"/>
      <c r="G3" s="228"/>
      <c r="H3" s="228"/>
      <c r="I3" s="228"/>
      <c r="J3" s="228"/>
      <c r="K3" s="228"/>
      <c r="L3" s="229"/>
    </row>
    <row r="4" spans="1:12" s="1" customFormat="1" ht="81.75" customHeight="1" x14ac:dyDescent="0.3">
      <c r="A4" s="225" t="s">
        <v>5</v>
      </c>
      <c r="B4" s="226"/>
      <c r="C4" s="227" t="s">
        <v>165</v>
      </c>
      <c r="D4" s="228"/>
      <c r="E4" s="228"/>
      <c r="F4" s="228"/>
      <c r="G4" s="228"/>
      <c r="H4" s="228"/>
      <c r="I4" s="228"/>
      <c r="J4" s="228"/>
      <c r="K4" s="228"/>
      <c r="L4" s="229"/>
    </row>
    <row r="5" spans="1:12" s="1" customFormat="1" ht="25.5" customHeight="1" x14ac:dyDescent="0.3">
      <c r="A5" s="233" t="s">
        <v>166</v>
      </c>
      <c r="B5" s="234"/>
      <c r="C5" s="234"/>
      <c r="D5" s="234"/>
      <c r="E5" s="234"/>
      <c r="F5" s="234"/>
      <c r="G5" s="234"/>
      <c r="H5" s="234"/>
      <c r="I5" s="234"/>
      <c r="J5" s="234"/>
      <c r="K5" s="234"/>
      <c r="L5" s="235"/>
    </row>
    <row r="6" spans="1:12" s="106" customFormat="1" ht="149.25" customHeight="1" x14ac:dyDescent="0.3">
      <c r="A6" s="107" t="s">
        <v>167</v>
      </c>
      <c r="B6" s="236" t="s">
        <v>168</v>
      </c>
      <c r="C6" s="231"/>
      <c r="D6" s="231"/>
      <c r="E6" s="231"/>
      <c r="F6" s="231"/>
      <c r="G6" s="231"/>
      <c r="H6" s="231"/>
      <c r="I6" s="231"/>
      <c r="J6" s="231"/>
      <c r="K6" s="231"/>
      <c r="L6" s="232"/>
    </row>
    <row r="7" spans="1:12" s="106" customFormat="1" ht="69.75" customHeight="1" x14ac:dyDescent="0.3">
      <c r="A7" s="107" t="s">
        <v>169</v>
      </c>
      <c r="B7" s="237" t="s">
        <v>170</v>
      </c>
      <c r="C7" s="231"/>
      <c r="D7" s="231"/>
      <c r="E7" s="231"/>
      <c r="F7" s="231"/>
      <c r="G7" s="231"/>
      <c r="H7" s="231"/>
      <c r="I7" s="231"/>
      <c r="J7" s="231"/>
      <c r="K7" s="231"/>
      <c r="L7" s="232"/>
    </row>
    <row r="8" spans="1:12" s="106" customFormat="1" ht="157.5" customHeight="1" x14ac:dyDescent="0.3">
      <c r="A8" s="107" t="s">
        <v>171</v>
      </c>
      <c r="B8" s="236" t="s">
        <v>172</v>
      </c>
      <c r="C8" s="231"/>
      <c r="D8" s="231"/>
      <c r="E8" s="231"/>
      <c r="F8" s="231"/>
      <c r="G8" s="231"/>
      <c r="H8" s="231"/>
      <c r="I8" s="231"/>
      <c r="J8" s="231"/>
      <c r="K8" s="231"/>
      <c r="L8" s="232"/>
    </row>
    <row r="9" spans="1:12" s="106" customFormat="1" ht="70.5" customHeight="1" x14ac:dyDescent="0.3">
      <c r="A9" s="107" t="s">
        <v>173</v>
      </c>
      <c r="B9" s="237" t="s">
        <v>186</v>
      </c>
      <c r="C9" s="231"/>
      <c r="D9" s="231"/>
      <c r="E9" s="231"/>
      <c r="F9" s="231"/>
      <c r="G9" s="231"/>
      <c r="H9" s="231"/>
      <c r="I9" s="231"/>
      <c r="J9" s="231"/>
      <c r="K9" s="231"/>
      <c r="L9" s="232"/>
    </row>
    <row r="10" spans="1:12" s="1" customFormat="1" ht="25.5" customHeight="1" x14ac:dyDescent="0.3">
      <c r="A10" s="233" t="s">
        <v>174</v>
      </c>
      <c r="B10" s="234"/>
      <c r="C10" s="234"/>
      <c r="D10" s="234"/>
      <c r="E10" s="234"/>
      <c r="F10" s="234"/>
      <c r="G10" s="234"/>
      <c r="H10" s="234"/>
      <c r="I10" s="234"/>
      <c r="J10" s="234"/>
      <c r="K10" s="234"/>
      <c r="L10" s="235"/>
    </row>
    <row r="11" spans="1:12" s="106" customFormat="1" ht="78" customHeight="1" x14ac:dyDescent="0.3">
      <c r="A11" s="108" t="s">
        <v>175</v>
      </c>
      <c r="B11" s="230" t="s">
        <v>184</v>
      </c>
      <c r="C11" s="231"/>
      <c r="D11" s="231"/>
      <c r="E11" s="231"/>
      <c r="F11" s="231"/>
      <c r="G11" s="231"/>
      <c r="H11" s="231"/>
      <c r="I11" s="231"/>
      <c r="J11" s="231"/>
      <c r="K11" s="231"/>
      <c r="L11" s="232"/>
    </row>
    <row r="12" spans="1:12" s="106" customFormat="1" ht="61.5" customHeight="1" x14ac:dyDescent="0.3">
      <c r="A12" s="108" t="s">
        <v>176</v>
      </c>
      <c r="B12" s="230" t="s">
        <v>177</v>
      </c>
      <c r="C12" s="231"/>
      <c r="D12" s="231"/>
      <c r="E12" s="231"/>
      <c r="F12" s="231"/>
      <c r="G12" s="231"/>
      <c r="H12" s="231"/>
      <c r="I12" s="231"/>
      <c r="J12" s="231"/>
      <c r="K12" s="231"/>
      <c r="L12" s="232"/>
    </row>
    <row r="13" spans="1:12" s="106" customFormat="1" ht="96.75" customHeight="1" x14ac:dyDescent="0.3">
      <c r="A13" s="108" t="s">
        <v>178</v>
      </c>
      <c r="B13" s="230" t="s">
        <v>179</v>
      </c>
      <c r="C13" s="231"/>
      <c r="D13" s="231"/>
      <c r="E13" s="231"/>
      <c r="F13" s="231"/>
      <c r="G13" s="231"/>
      <c r="H13" s="231"/>
      <c r="I13" s="231"/>
      <c r="J13" s="231"/>
      <c r="K13" s="231"/>
      <c r="L13" s="232"/>
    </row>
    <row r="14" spans="1:12" ht="13.8" x14ac:dyDescent="0.3">
      <c r="A14" s="241"/>
      <c r="B14" s="242"/>
      <c r="C14" s="242"/>
      <c r="D14" s="242"/>
      <c r="E14" s="242"/>
      <c r="F14" s="242"/>
      <c r="G14" s="242"/>
      <c r="H14" s="242"/>
      <c r="I14" s="242"/>
      <c r="J14" s="242"/>
      <c r="K14" s="242"/>
      <c r="L14" s="243"/>
    </row>
    <row r="15" spans="1:12" s="106" customFormat="1" ht="114.75" customHeight="1" x14ac:dyDescent="0.3">
      <c r="A15" s="109" t="s">
        <v>180</v>
      </c>
      <c r="B15" s="238" t="s">
        <v>181</v>
      </c>
      <c r="C15" s="239"/>
      <c r="D15" s="239"/>
      <c r="E15" s="239"/>
      <c r="F15" s="239"/>
      <c r="G15" s="239"/>
      <c r="H15" s="239"/>
      <c r="I15" s="239"/>
      <c r="J15" s="239"/>
      <c r="K15" s="239"/>
      <c r="L15" s="240"/>
    </row>
    <row r="16" spans="1:12" s="122" customFormat="1" ht="65.25" customHeight="1" x14ac:dyDescent="0.25">
      <c r="A16" s="121" t="s">
        <v>182</v>
      </c>
      <c r="B16" s="222" t="s">
        <v>183</v>
      </c>
      <c r="C16" s="223"/>
      <c r="D16" s="223"/>
      <c r="E16" s="223"/>
      <c r="F16" s="223"/>
      <c r="G16" s="223"/>
      <c r="H16" s="223"/>
      <c r="I16" s="223"/>
      <c r="J16" s="223"/>
      <c r="K16" s="223"/>
      <c r="L16" s="224"/>
    </row>
    <row r="17" spans="1:11" ht="13.8" x14ac:dyDescent="0.3">
      <c r="A17" s="1"/>
      <c r="B17" s="1"/>
      <c r="C17" s="1"/>
      <c r="D17" s="1"/>
      <c r="E17" s="1"/>
      <c r="F17" s="1"/>
      <c r="G17" s="1"/>
      <c r="H17" s="1"/>
      <c r="I17" s="1"/>
      <c r="J17" s="1"/>
      <c r="K17" s="1"/>
    </row>
    <row r="18" spans="1:11" ht="13.8" x14ac:dyDescent="0.3">
      <c r="I18" s="1"/>
      <c r="J18" s="1"/>
      <c r="K18" s="1"/>
    </row>
    <row r="19" spans="1:11" ht="13.8" x14ac:dyDescent="0.3">
      <c r="I19" s="1"/>
      <c r="J19" s="1"/>
      <c r="K19" s="1"/>
    </row>
    <row r="20" spans="1:11" ht="13.8" x14ac:dyDescent="0.3">
      <c r="I20" s="1"/>
      <c r="J20" s="1"/>
      <c r="K20" s="1"/>
    </row>
    <row r="21" spans="1:11" ht="13.8" x14ac:dyDescent="0.3">
      <c r="I21" s="1"/>
      <c r="J21" s="1"/>
      <c r="K21" s="1"/>
    </row>
    <row r="22" spans="1:11" ht="13.8" x14ac:dyDescent="0.3">
      <c r="I22" s="1"/>
      <c r="J22" s="1"/>
      <c r="K22" s="1"/>
    </row>
  </sheetData>
  <sheetProtection formatCells="0" formatColumns="0" formatRows="0"/>
  <protectedRanges>
    <protectedRange sqref="K1" name="Intervallo5"/>
    <protectedRange sqref="A2:K4 A11:K13 A6:K7 A15:K15 A9:K9 A8" name="Intervallo1"/>
    <protectedRange sqref="L2:L3" name="Intervallo1_1"/>
    <protectedRange sqref="A16:K16" name="Intervallo1_2"/>
    <protectedRange sqref="B8:K8" name="Intervallo1_3"/>
  </protectedRanges>
  <mergeCells count="19">
    <mergeCell ref="A1:L1"/>
    <mergeCell ref="A2:B2"/>
    <mergeCell ref="C2:L2"/>
    <mergeCell ref="A3:B3"/>
    <mergeCell ref="C3:L3"/>
    <mergeCell ref="B16:L16"/>
    <mergeCell ref="A4:B4"/>
    <mergeCell ref="C4:L4"/>
    <mergeCell ref="B12:L12"/>
    <mergeCell ref="B13:L13"/>
    <mergeCell ref="A10:L10"/>
    <mergeCell ref="A5:L5"/>
    <mergeCell ref="B6:L6"/>
    <mergeCell ref="B7:L7"/>
    <mergeCell ref="B9:L9"/>
    <mergeCell ref="B8:L8"/>
    <mergeCell ref="B15:L15"/>
    <mergeCell ref="A14:L14"/>
    <mergeCell ref="B11:L11"/>
  </mergeCells>
  <pageMargins left="0.70866141732283472" right="0.70866141732283472" top="0.55118110236220474" bottom="0.15748031496062992" header="0.31496062992125984" footer="0.31496062992125984"/>
  <pageSetup scale="3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922678ABFFCB434F89FA5D70886DF3F2" ma:contentTypeVersion="2" ma:contentTypeDescription="Create a new document." ma:contentTypeScope="" ma:versionID="6b9499010a8e5a1d113c22f83b442395">
  <xsd:schema xmlns:xsd="http://www.w3.org/2001/XMLSchema" xmlns:xs="http://www.w3.org/2001/XMLSchema" xmlns:p="http://schemas.microsoft.com/office/2006/metadata/properties" xmlns:ns2="0f00e08e-b239-48d4-ae3a-b8ef0f4abf2f" targetNamespace="http://schemas.microsoft.com/office/2006/metadata/properties" ma:root="true" ma:fieldsID="fcaca3311b9f8791a115b7ab2203cef3" ns2:_="">
    <xsd:import namespace="0f00e08e-b239-48d4-ae3a-b8ef0f4abf2f"/>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f00e08e-b239-48d4-ae3a-b8ef0f4abf2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E00AE35-A9B1-42D2-BFDF-BB1B9FA058DB}">
  <ds:schemaRefs>
    <ds:schemaRef ds:uri="http://schemas.microsoft.com/sharepoint/v3/contenttype/forms"/>
  </ds:schemaRefs>
</ds:datastoreItem>
</file>

<file path=customXml/itemProps2.xml><?xml version="1.0" encoding="utf-8"?>
<ds:datastoreItem xmlns:ds="http://schemas.openxmlformats.org/officeDocument/2006/customXml" ds:itemID="{09A32124-18A2-48E4-9E57-3A97ACA9674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f00e08e-b239-48d4-ae3a-b8ef0f4abf2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833A9BF-D755-45A7-8800-0CB6A2247CF6}">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3</vt:i4>
      </vt:variant>
    </vt:vector>
  </HeadingPairs>
  <TitlesOfParts>
    <vt:vector size="7" baseType="lpstr">
      <vt:lpstr>Scheda Ass,Mon,Sint Obiettivi</vt:lpstr>
      <vt:lpstr>Scheda comportamenti D_ resp</vt:lpstr>
      <vt:lpstr>RELAZIONE DI SINTESI</vt:lpstr>
      <vt:lpstr>Istruzioni Compilazione</vt:lpstr>
      <vt:lpstr>'Istruzioni Compilazione'!Area_stampa</vt:lpstr>
      <vt:lpstr>'Scheda Ass,Mon,Sint Obiettivi'!Area_stampa</vt:lpstr>
      <vt:lpstr>'Scheda comportamenti D_ resp'!Area_stampa</vt:lpstr>
    </vt:vector>
  </TitlesOfParts>
  <Manager/>
  <Compan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Lorella</dc:creator>
  <cp:keywords/>
  <dc:description/>
  <cp:lastModifiedBy>FLAVIO CICCARELLI</cp:lastModifiedBy>
  <cp:revision/>
  <cp:lastPrinted>2024-04-14T20:54:12Z</cp:lastPrinted>
  <dcterms:created xsi:type="dcterms:W3CDTF">2014-11-14T17:12:20Z</dcterms:created>
  <dcterms:modified xsi:type="dcterms:W3CDTF">2024-04-14T22:22:25Z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0x010100922678ABFFCB434F89FA5D70886DF3F2</vt:lpwstr>
  </property>
  <property fmtid="{D5CDD505-2E9C-101B-9397-08002B2CF9AE}" pid="3" name="MSIP_Label_2ad0b24d-6422-44b0-b3de-abb3a9e8c81a_Enabled">
    <vt:lpwstr>true</vt:lpwstr>
  </property>
  <property fmtid="{D5CDD505-2E9C-101B-9397-08002B2CF9AE}" pid="4" name="MSIP_Label_2ad0b24d-6422-44b0-b3de-abb3a9e8c81a_SetDate">
    <vt:lpwstr>2023-04-21T08:34:06Z</vt:lpwstr>
  </property>
  <property fmtid="{D5CDD505-2E9C-101B-9397-08002B2CF9AE}" pid="5" name="MSIP_Label_2ad0b24d-6422-44b0-b3de-abb3a9e8c81a_Method">
    <vt:lpwstr>Standard</vt:lpwstr>
  </property>
  <property fmtid="{D5CDD505-2E9C-101B-9397-08002B2CF9AE}" pid="6" name="MSIP_Label_2ad0b24d-6422-44b0-b3de-abb3a9e8c81a_Name">
    <vt:lpwstr>defa4170-0d19-0005-0004-bc88714345d2</vt:lpwstr>
  </property>
  <property fmtid="{D5CDD505-2E9C-101B-9397-08002B2CF9AE}" pid="7" name="MSIP_Label_2ad0b24d-6422-44b0-b3de-abb3a9e8c81a_SiteId">
    <vt:lpwstr>2fcfe26a-bb62-46b0-b1e3-28f9da0c45fd</vt:lpwstr>
  </property>
  <property fmtid="{D5CDD505-2E9C-101B-9397-08002B2CF9AE}" pid="8" name="MSIP_Label_2ad0b24d-6422-44b0-b3de-abb3a9e8c81a_ActionId">
    <vt:lpwstr>272c7f52-9f7d-4427-9056-20a810fd8002</vt:lpwstr>
  </property>
  <property fmtid="{D5CDD505-2E9C-101B-9397-08002B2CF9AE}" pid="9" name="MSIP_Label_2ad0b24d-6422-44b0-b3de-abb3a9e8c81a_ContentBits">
    <vt:lpwstr>0</vt:lpwstr>
  </property>
</Properties>
</file>